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Príjmy" sheetId="1" r:id="rId1"/>
    <sheet name="Výdavky" sheetId="2" r:id="rId2"/>
  </sheets>
  <calcPr calcId="162913"/>
</workbook>
</file>

<file path=xl/calcChain.xml><?xml version="1.0" encoding="utf-8"?>
<calcChain xmlns="http://schemas.openxmlformats.org/spreadsheetml/2006/main">
  <c r="N56" i="2" l="1"/>
  <c r="N24" i="2"/>
  <c r="N30" i="2" s="1"/>
  <c r="N23" i="2"/>
  <c r="N50" i="2"/>
  <c r="N57" i="2" l="1"/>
  <c r="N55" i="1"/>
  <c r="N57" i="1" s="1"/>
  <c r="N19" i="1"/>
  <c r="N9" i="1"/>
  <c r="N44" i="1"/>
  <c r="N23" i="1" l="1"/>
  <c r="N25" i="1" s="1"/>
  <c r="N58" i="1" s="1"/>
  <c r="M19" i="1"/>
  <c r="M9" i="1"/>
  <c r="M23" i="1" l="1"/>
  <c r="M25" i="1" s="1"/>
  <c r="M24" i="2"/>
  <c r="M23" i="2"/>
  <c r="M50" i="2"/>
  <c r="M56" i="2"/>
  <c r="M55" i="1"/>
  <c r="M30" i="2" l="1"/>
  <c r="M57" i="2" s="1"/>
  <c r="M57" i="1"/>
  <c r="M44" i="1"/>
  <c r="M58" i="1" s="1"/>
  <c r="L50" i="2" l="1"/>
  <c r="L24" i="2"/>
  <c r="L23" i="2"/>
  <c r="L56" i="2"/>
  <c r="L55" i="1"/>
  <c r="L57" i="1" s="1"/>
  <c r="L44" i="1"/>
  <c r="L19" i="1"/>
  <c r="L9" i="1"/>
  <c r="L23" i="1" s="1"/>
  <c r="L25" i="1" s="1"/>
  <c r="L58" i="1" s="1"/>
  <c r="L30" i="2" l="1"/>
  <c r="L57" i="2" s="1"/>
  <c r="K50" i="2"/>
  <c r="K56" i="2"/>
  <c r="K24" i="2"/>
  <c r="K23" i="2"/>
  <c r="K30" i="2" s="1"/>
  <c r="K57" i="2" s="1"/>
  <c r="J56" i="2"/>
  <c r="J50" i="2"/>
  <c r="J24" i="2"/>
  <c r="J23" i="2"/>
  <c r="K55" i="1"/>
  <c r="K57" i="1" s="1"/>
  <c r="J55" i="1"/>
  <c r="J57" i="1" s="1"/>
  <c r="I55" i="1"/>
  <c r="J44" i="1"/>
  <c r="K19" i="1"/>
  <c r="K9" i="1"/>
  <c r="J19" i="1"/>
  <c r="J9" i="1"/>
  <c r="J23" i="1" s="1"/>
  <c r="J25" i="1" s="1"/>
  <c r="J30" i="2" l="1"/>
  <c r="J57" i="2" s="1"/>
  <c r="J58" i="1"/>
  <c r="K23" i="1"/>
  <c r="K25" i="1" s="1"/>
  <c r="K44" i="1"/>
  <c r="K58" i="1" l="1"/>
  <c r="I50" i="2"/>
  <c r="I24" i="2"/>
  <c r="I23" i="2"/>
  <c r="I56" i="2"/>
  <c r="I57" i="1"/>
  <c r="I44" i="1"/>
  <c r="I19" i="1"/>
  <c r="I9" i="1"/>
  <c r="I30" i="2" l="1"/>
  <c r="I57" i="2" s="1"/>
  <c r="I23" i="1"/>
  <c r="I25" i="1" s="1"/>
  <c r="I58" i="1" s="1"/>
  <c r="G55" i="1"/>
  <c r="G57" i="1" s="1"/>
  <c r="G44" i="1"/>
  <c r="G19" i="1"/>
  <c r="G9" i="1"/>
  <c r="G56" i="2"/>
  <c r="G50" i="2"/>
  <c r="G24" i="2"/>
  <c r="G23" i="2"/>
  <c r="G30" i="2" l="1"/>
  <c r="G57" i="2" s="1"/>
  <c r="G23" i="1"/>
  <c r="G25" i="1" s="1"/>
  <c r="G58" i="1" s="1"/>
  <c r="H50" i="2" l="1"/>
  <c r="F50" i="2" l="1"/>
  <c r="H24" i="2"/>
  <c r="H23" i="2"/>
  <c r="F24" i="2"/>
  <c r="F23" i="2"/>
  <c r="H55" i="1"/>
  <c r="H57" i="1" s="1"/>
  <c r="H30" i="2" l="1"/>
  <c r="H44" i="1"/>
  <c r="H19" i="1"/>
  <c r="H9" i="1"/>
  <c r="F44" i="1"/>
  <c r="H23" i="1" l="1"/>
  <c r="H25" i="1" s="1"/>
  <c r="H58" i="1" s="1"/>
  <c r="H56" i="2"/>
  <c r="H57" i="2" s="1"/>
  <c r="F19" i="1" l="1"/>
  <c r="F9" i="1" l="1"/>
  <c r="F23" i="1" s="1"/>
  <c r="F25" i="1" s="1"/>
  <c r="F30" i="2"/>
  <c r="F56" i="2" l="1"/>
  <c r="F58" i="1" l="1"/>
  <c r="F57" i="2"/>
</calcChain>
</file>

<file path=xl/sharedStrings.xml><?xml version="1.0" encoding="utf-8"?>
<sst xmlns="http://schemas.openxmlformats.org/spreadsheetml/2006/main" count="235" uniqueCount="90">
  <si>
    <t xml:space="preserve">BEŽNÉ PRÍJMY  </t>
  </si>
  <si>
    <t>rozpočet</t>
  </si>
  <si>
    <t>ekonomická klasifikácia</t>
  </si>
  <si>
    <t>€</t>
  </si>
  <si>
    <t>Bežné príjmy /obec/</t>
  </si>
  <si>
    <t>Bežné príjmy /ZŠ s MŠ-vlastné/</t>
  </si>
  <si>
    <t>BEŽNÉ PRÍJMY /spolu/</t>
  </si>
  <si>
    <t>KAPITÁLOVÉ PRÍJMY</t>
  </si>
  <si>
    <t>KAPITÁLOVÉ PRÍJMY /spolu/</t>
  </si>
  <si>
    <t>FINANČNÉ OPERÁCIE</t>
  </si>
  <si>
    <t>454-Prevod prostriedkov z peňažných fondov</t>
  </si>
  <si>
    <t>FINANČNÉ OPERÁCIE - príjmové /spolu/</t>
  </si>
  <si>
    <t>PRÍJMY SPOLU</t>
  </si>
  <si>
    <t>BEŽNÉ VÝDAVKY /600/</t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</si>
  <si>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</si>
  <si>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</si>
  <si>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</si>
  <si>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</si>
  <si>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</si>
  <si>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</si>
  <si>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</si>
  <si>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</si>
  <si>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</si>
  <si>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</si>
  <si>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</si>
  <si>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</si>
  <si>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</si>
  <si>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</si>
  <si>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</si>
  <si>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</si>
  <si>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>z toho       ORIGINÁLNE KOMPETENCIE</t>
  </si>
  <si>
    <t xml:space="preserve">                    PRENESENÉ KOMPETENCIE 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</si>
  <si>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</si>
  <si>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</si>
  <si>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</si>
  <si>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</si>
  <si>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</si>
  <si>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</si>
  <si>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</si>
  <si>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</si>
  <si>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</si>
  <si>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</si>
  <si>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</si>
  <si>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</si>
  <si>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719-Iné aktíva</t>
  </si>
  <si>
    <t>712-Nákup budov, objektov, alebo ich častí</t>
  </si>
  <si>
    <t>721-Transféy vrámci verejnej správy</t>
  </si>
  <si>
    <t>322-Kapitálový transfer z Environ.fondu</t>
  </si>
  <si>
    <t>453-Zostatok prostr.z predchádzaj.rok. /KZ 131x/</t>
  </si>
  <si>
    <t>453-Zostatok prostr.z predchádzaj.rok. /KZ 46/</t>
  </si>
  <si>
    <t>453-Zostatok prostr.z predchádzaj.rok./KZ111/</t>
  </si>
  <si>
    <t>453-Zostatok prostr.z predchádzaj-rok/KZ45/</t>
  </si>
  <si>
    <t>456-Iné príjmové finančné operácie</t>
  </si>
  <si>
    <t>514-Ostatné úvery, pôžičky a návr.fin.výpom.</t>
  </si>
  <si>
    <t xml:space="preserve">                    PODPORA STRAVOVANIA</t>
  </si>
  <si>
    <t>zmeny k</t>
  </si>
  <si>
    <t xml:space="preserve">zmeny k </t>
  </si>
  <si>
    <t>31.3.</t>
  </si>
  <si>
    <t>31.03.</t>
  </si>
  <si>
    <t>26.4.</t>
  </si>
  <si>
    <t>30.6.</t>
  </si>
  <si>
    <t>30.9.</t>
  </si>
  <si>
    <t>17.8.</t>
  </si>
  <si>
    <t xml:space="preserve"> ROZPOČET OBCE RAKOVICE 2021-ZMENY SCHVÁLENÉ</t>
  </si>
  <si>
    <t>31.10.</t>
  </si>
  <si>
    <t>14.12.</t>
  </si>
  <si>
    <t xml:space="preserve">                    VLASTNÉ PRÍJMY ZŠ s MŠ-bežné</t>
  </si>
  <si>
    <r>
      <rPr>
        <b/>
        <sz val="9"/>
        <color theme="1"/>
        <rFont val="Calibri"/>
        <family val="2"/>
        <charset val="238"/>
        <scheme val="minor"/>
      </rPr>
      <t>111</t>
    </r>
    <r>
      <rPr>
        <sz val="9"/>
        <color theme="1"/>
        <rFont val="Calibri"/>
        <family val="2"/>
        <charset val="238"/>
        <scheme val="minor"/>
      </rPr>
      <t>-Daň z príjmov fyzickej osoby</t>
    </r>
  </si>
  <si>
    <r>
      <rPr>
        <b/>
        <sz val="9"/>
        <color theme="1"/>
        <rFont val="Calibri"/>
        <family val="2"/>
        <charset val="238"/>
        <scheme val="minor"/>
      </rPr>
      <t>121</t>
    </r>
    <r>
      <rPr>
        <sz val="9"/>
        <color theme="1"/>
        <rFont val="Calibri"/>
        <family val="2"/>
        <charset val="238"/>
        <scheme val="minor"/>
      </rPr>
      <t>-Daň z nehnuteľností</t>
    </r>
  </si>
  <si>
    <r>
      <rPr>
        <b/>
        <sz val="9"/>
        <color theme="1"/>
        <rFont val="Calibri"/>
        <family val="2"/>
        <charset val="238"/>
        <scheme val="minor"/>
      </rPr>
      <t>133</t>
    </r>
    <r>
      <rPr>
        <sz val="9"/>
        <color theme="1"/>
        <rFont val="Calibri"/>
        <family val="2"/>
        <charset val="238"/>
        <scheme val="minor"/>
      </rPr>
      <t>-Dane za špeciálne služby</t>
    </r>
  </si>
  <si>
    <r>
      <t>100-</t>
    </r>
    <r>
      <rPr>
        <b/>
        <i/>
        <sz val="9"/>
        <color theme="1"/>
        <rFont val="Calibri"/>
        <family val="2"/>
        <charset val="238"/>
        <scheme val="minor"/>
      </rPr>
      <t>Daňové príjmy</t>
    </r>
  </si>
  <si>
    <r>
      <rPr>
        <b/>
        <sz val="9"/>
        <color theme="1"/>
        <rFont val="Calibri"/>
        <family val="2"/>
        <charset val="238"/>
        <scheme val="minor"/>
      </rPr>
      <t>211</t>
    </r>
    <r>
      <rPr>
        <sz val="9"/>
        <color theme="1"/>
        <rFont val="Calibri"/>
        <family val="2"/>
        <charset val="238"/>
        <scheme val="minor"/>
      </rPr>
      <t>-Iné príjmy z podnikania</t>
    </r>
  </si>
  <si>
    <r>
      <rPr>
        <b/>
        <sz val="9"/>
        <color theme="1"/>
        <rFont val="Calibri"/>
        <family val="2"/>
        <charset val="238"/>
        <scheme val="minor"/>
      </rPr>
      <t>212</t>
    </r>
    <r>
      <rPr>
        <sz val="9"/>
        <color theme="1"/>
        <rFont val="Calibri"/>
        <family val="2"/>
        <charset val="238"/>
        <scheme val="minor"/>
      </rPr>
      <t>-Príjmy z vlastníctva</t>
    </r>
  </si>
  <si>
    <r>
      <rPr>
        <b/>
        <sz val="9"/>
        <color theme="1"/>
        <rFont val="Calibri"/>
        <family val="2"/>
        <charset val="238"/>
        <scheme val="minor"/>
      </rPr>
      <t>221</t>
    </r>
    <r>
      <rPr>
        <sz val="9"/>
        <color theme="1"/>
        <rFont val="Calibri"/>
        <family val="2"/>
        <charset val="238"/>
        <scheme val="minor"/>
      </rPr>
      <t>-Administratívne poplatky</t>
    </r>
  </si>
  <si>
    <r>
      <rPr>
        <b/>
        <sz val="9"/>
        <color theme="1"/>
        <rFont val="Calibri"/>
        <family val="2"/>
        <charset val="238"/>
        <scheme val="minor"/>
      </rPr>
      <t>222</t>
    </r>
    <r>
      <rPr>
        <sz val="9"/>
        <color theme="1"/>
        <rFont val="Calibri"/>
        <family val="2"/>
        <charset val="238"/>
        <scheme val="minor"/>
      </rPr>
      <t>-Pokuty, penále a iné sankcie</t>
    </r>
  </si>
  <si>
    <r>
      <rPr>
        <b/>
        <sz val="9"/>
        <color theme="1"/>
        <rFont val="Calibri"/>
        <family val="2"/>
        <charset val="238"/>
        <scheme val="minor"/>
      </rPr>
      <t>223</t>
    </r>
    <r>
      <rPr>
        <sz val="9"/>
        <color theme="1"/>
        <rFont val="Calibri"/>
        <family val="2"/>
        <charset val="238"/>
        <scheme val="minor"/>
      </rPr>
      <t>-Platby z nepriem.,náhod.pred.tovaru a sl.</t>
    </r>
  </si>
  <si>
    <r>
      <rPr>
        <b/>
        <sz val="9"/>
        <color theme="1"/>
        <rFont val="Calibri"/>
        <family val="2"/>
        <charset val="238"/>
        <scheme val="minor"/>
      </rPr>
      <t>229</t>
    </r>
    <r>
      <rPr>
        <sz val="9"/>
        <color theme="1"/>
        <rFont val="Calibri"/>
        <family val="2"/>
        <charset val="238"/>
        <scheme val="minor"/>
      </rPr>
      <t>-Ďalšie admin. a iné poplatky a platby</t>
    </r>
  </si>
  <si>
    <r>
      <rPr>
        <b/>
        <sz val="9"/>
        <color theme="1"/>
        <rFont val="Calibri"/>
        <family val="2"/>
        <charset val="238"/>
        <scheme val="minor"/>
      </rPr>
      <t>242</t>
    </r>
    <r>
      <rPr>
        <sz val="9"/>
        <color theme="1"/>
        <rFont val="Calibri"/>
        <family val="2"/>
        <charset val="238"/>
        <scheme val="minor"/>
      </rPr>
      <t>-Úroky z vkladov</t>
    </r>
  </si>
  <si>
    <r>
      <rPr>
        <b/>
        <sz val="9"/>
        <color theme="1"/>
        <rFont val="Calibri"/>
        <family val="2"/>
        <charset val="238"/>
        <scheme val="minor"/>
      </rPr>
      <t>292</t>
    </r>
    <r>
      <rPr>
        <sz val="9"/>
        <color theme="1"/>
        <rFont val="Calibri"/>
        <family val="2"/>
        <charset val="238"/>
        <scheme val="minor"/>
      </rPr>
      <t xml:space="preserve">-Ostatné príjmy </t>
    </r>
  </si>
  <si>
    <r>
      <rPr>
        <b/>
        <sz val="9"/>
        <color theme="1"/>
        <rFont val="Calibri"/>
        <family val="2"/>
        <charset val="238"/>
        <scheme val="minor"/>
      </rPr>
      <t>311</t>
    </r>
    <r>
      <rPr>
        <sz val="9"/>
        <color theme="1"/>
        <rFont val="Calibri"/>
        <family val="2"/>
        <charset val="238"/>
        <scheme val="minor"/>
      </rPr>
      <t>-Granty</t>
    </r>
  </si>
  <si>
    <r>
      <t>200-</t>
    </r>
    <r>
      <rPr>
        <b/>
        <i/>
        <sz val="9"/>
        <color theme="1"/>
        <rFont val="Calibri"/>
        <family val="2"/>
        <charset val="238"/>
        <scheme val="minor"/>
      </rPr>
      <t>Nedaňové príjmy</t>
    </r>
  </si>
  <si>
    <r>
      <rPr>
        <b/>
        <sz val="9"/>
        <color theme="1"/>
        <rFont val="Calibri"/>
        <family val="2"/>
        <charset val="238"/>
        <scheme val="minor"/>
      </rPr>
      <t>312</t>
    </r>
    <r>
      <rPr>
        <sz val="9"/>
        <color theme="1"/>
        <rFont val="Calibri"/>
        <family val="2"/>
        <charset val="238"/>
        <scheme val="minor"/>
      </rPr>
      <t>-Transfery v rámci verejnej správy zo ŠR</t>
    </r>
  </si>
  <si>
    <r>
      <t xml:space="preserve">        </t>
    </r>
    <r>
      <rPr>
        <i/>
        <sz val="9"/>
        <color theme="1"/>
        <rFont val="Calibri"/>
        <family val="2"/>
        <charset val="238"/>
        <scheme val="minor"/>
      </rPr>
      <t xml:space="preserve"> z toho pre ZŠ z MŠ</t>
    </r>
  </si>
  <si>
    <r>
      <t>300-</t>
    </r>
    <r>
      <rPr>
        <b/>
        <i/>
        <sz val="9"/>
        <color theme="1"/>
        <rFont val="Calibri"/>
        <family val="2"/>
        <charset val="238"/>
        <scheme val="minor"/>
      </rPr>
      <t>Granty a transfery</t>
    </r>
  </si>
  <si>
    <r>
      <rPr>
        <b/>
        <sz val="9"/>
        <color theme="1"/>
        <rFont val="Calibri"/>
        <family val="2"/>
        <charset val="238"/>
        <scheme val="minor"/>
      </rPr>
      <t>233</t>
    </r>
    <r>
      <rPr>
        <sz val="9"/>
        <color theme="1"/>
        <rFont val="Calibri"/>
        <family val="2"/>
        <charset val="238"/>
        <scheme val="minor"/>
      </rPr>
      <t>-Príjem z predaja pozemkov a nehm.akt.</t>
    </r>
  </si>
  <si>
    <r>
      <t>400-</t>
    </r>
    <r>
      <rPr>
        <b/>
        <i/>
        <sz val="9"/>
        <color theme="1"/>
        <rFont val="Calibri"/>
        <family val="2"/>
        <charset val="238"/>
        <scheme val="minor"/>
      </rPr>
      <t>Príjmy z transakcií s finančnými akt. a pas.</t>
    </r>
  </si>
  <si>
    <r>
      <t>611-</t>
    </r>
    <r>
      <rPr>
        <i/>
        <sz val="9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</si>
  <si>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9"/>
        <color theme="1"/>
        <rFont val="Calibri"/>
        <family val="2"/>
        <charset val="238"/>
        <scheme val="minor"/>
      </rPr>
      <t>-Odmeny</t>
    </r>
  </si>
  <si>
    <r>
      <t>634-</t>
    </r>
    <r>
      <rPr>
        <i/>
        <sz val="9"/>
        <color theme="1"/>
        <rFont val="Calibri"/>
        <family val="2"/>
        <charset val="238"/>
        <scheme val="minor"/>
      </rPr>
      <t>Dopravné</t>
    </r>
  </si>
  <si>
    <t>31.12.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</si>
</sst>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Alignment="1"/>
    <xf numFmtId="0" fontId="3" fillId="2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2" borderId="1" xfId="0" applyNumberFormat="1" applyFont="1" applyFill="1" applyBorder="1"/>
    <xf numFmtId="4" fontId="3" fillId="0" borderId="28" xfId="0" applyNumberFormat="1" applyFont="1" applyBorder="1"/>
    <xf numFmtId="164" fontId="3" fillId="0" borderId="28" xfId="0" applyNumberFormat="1" applyFont="1" applyBorder="1"/>
    <xf numFmtId="4" fontId="3" fillId="0" borderId="1" xfId="0" applyNumberFormat="1" applyFont="1" applyBorder="1"/>
    <xf numFmtId="164" fontId="3" fillId="0" borderId="1" xfId="0" applyNumberFormat="1" applyFont="1" applyBorder="1"/>
    <xf numFmtId="4" fontId="3" fillId="2" borderId="14" xfId="0" applyNumberFormat="1" applyFont="1" applyFill="1" applyBorder="1"/>
    <xf numFmtId="164" fontId="3" fillId="2" borderId="1" xfId="0" applyNumberFormat="1" applyFont="1" applyFill="1" applyBorder="1"/>
    <xf numFmtId="4" fontId="4" fillId="2" borderId="1" xfId="0" applyNumberFormat="1" applyFont="1" applyFill="1" applyBorder="1"/>
    <xf numFmtId="164" fontId="4" fillId="2" borderId="1" xfId="0" applyNumberFormat="1" applyFont="1" applyFill="1" applyBorder="1"/>
    <xf numFmtId="4" fontId="3" fillId="2" borderId="11" xfId="0" applyNumberFormat="1" applyFont="1" applyFill="1" applyBorder="1"/>
    <xf numFmtId="164" fontId="3" fillId="2" borderId="11" xfId="0" applyNumberFormat="1" applyFont="1" applyFill="1" applyBorder="1"/>
    <xf numFmtId="4" fontId="3" fillId="0" borderId="1" xfId="0" applyNumberFormat="1" applyFont="1" applyFill="1" applyBorder="1"/>
    <xf numFmtId="4" fontId="3" fillId="0" borderId="14" xfId="0" applyNumberFormat="1" applyFont="1" applyFill="1" applyBorder="1"/>
    <xf numFmtId="164" fontId="3" fillId="2" borderId="14" xfId="0" applyNumberFormat="1" applyFont="1" applyFill="1" applyBorder="1"/>
    <xf numFmtId="4" fontId="4" fillId="0" borderId="1" xfId="0" applyNumberFormat="1" applyFont="1" applyFill="1" applyBorder="1"/>
    <xf numFmtId="4" fontId="6" fillId="2" borderId="1" xfId="0" applyNumberFormat="1" applyFont="1" applyFill="1" applyBorder="1"/>
    <xf numFmtId="164" fontId="3" fillId="0" borderId="1" xfId="0" applyNumberFormat="1" applyFont="1" applyFill="1" applyBorder="1"/>
    <xf numFmtId="164" fontId="4" fillId="0" borderId="1" xfId="0" applyNumberFormat="1" applyFont="1" applyFill="1" applyBorder="1"/>
    <xf numFmtId="4" fontId="4" fillId="5" borderId="1" xfId="0" applyNumberFormat="1" applyFont="1" applyFill="1" applyBorder="1"/>
    <xf numFmtId="164" fontId="4" fillId="5" borderId="1" xfId="0" applyNumberFormat="1" applyFont="1" applyFill="1" applyBorder="1"/>
    <xf numFmtId="4" fontId="4" fillId="3" borderId="16" xfId="0" applyNumberFormat="1" applyFont="1" applyFill="1" applyBorder="1"/>
    <xf numFmtId="164" fontId="4" fillId="3" borderId="16" xfId="0" applyNumberFormat="1" applyFont="1" applyFill="1" applyBorder="1"/>
    <xf numFmtId="0" fontId="4" fillId="2" borderId="0" xfId="0" applyFont="1" applyFill="1" applyBorder="1" applyAlignment="1">
      <alignment horizontal="left"/>
    </xf>
    <xf numFmtId="4" fontId="4" fillId="2" borderId="0" xfId="0" applyNumberFormat="1" applyFont="1" applyFill="1" applyBorder="1"/>
    <xf numFmtId="0" fontId="3" fillId="2" borderId="0" xfId="0" applyFont="1" applyFill="1" applyBorder="1" applyAlignment="1">
      <alignment horizontal="left"/>
    </xf>
    <xf numFmtId="4" fontId="3" fillId="2" borderId="0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4" fontId="4" fillId="3" borderId="1" xfId="0" applyNumberFormat="1" applyFont="1" applyFill="1" applyBorder="1"/>
    <xf numFmtId="164" fontId="4" fillId="3" borderId="1" xfId="0" applyNumberFormat="1" applyFont="1" applyFill="1" applyBorder="1"/>
    <xf numFmtId="4" fontId="3" fillId="2" borderId="0" xfId="0" applyNumberFormat="1" applyFont="1" applyFill="1"/>
    <xf numFmtId="4" fontId="3" fillId="0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3" fontId="3" fillId="2" borderId="14" xfId="0" applyNumberFormat="1" applyFont="1" applyFill="1" applyBorder="1"/>
    <xf numFmtId="4" fontId="4" fillId="2" borderId="40" xfId="0" applyNumberFormat="1" applyFont="1" applyFill="1" applyBorder="1"/>
    <xf numFmtId="4" fontId="4" fillId="2" borderId="43" xfId="0" applyNumberFormat="1" applyFont="1" applyFill="1" applyBorder="1"/>
    <xf numFmtId="164" fontId="4" fillId="2" borderId="43" xfId="0" applyNumberFormat="1" applyFont="1" applyFill="1" applyBorder="1"/>
    <xf numFmtId="4" fontId="3" fillId="2" borderId="16" xfId="0" applyNumberFormat="1" applyFont="1" applyFill="1" applyBorder="1"/>
    <xf numFmtId="164" fontId="4" fillId="2" borderId="11" xfId="0" applyNumberFormat="1" applyFont="1" applyFill="1" applyBorder="1"/>
    <xf numFmtId="4" fontId="3" fillId="3" borderId="40" xfId="0" applyNumberFormat="1" applyFont="1" applyFill="1" applyBorder="1"/>
    <xf numFmtId="4" fontId="4" fillId="4" borderId="31" xfId="0" applyNumberFormat="1" applyFont="1" applyFill="1" applyBorder="1"/>
    <xf numFmtId="0" fontId="3" fillId="0" borderId="10" xfId="0" applyFont="1" applyBorder="1" applyAlignment="1">
      <alignment horizontal="center"/>
    </xf>
    <xf numFmtId="4" fontId="3" fillId="0" borderId="11" xfId="0" applyNumberFormat="1" applyFont="1" applyFill="1" applyBorder="1"/>
    <xf numFmtId="0" fontId="3" fillId="2" borderId="2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4" fontId="4" fillId="2" borderId="35" xfId="0" applyNumberFormat="1" applyFont="1" applyFill="1" applyBorder="1"/>
    <xf numFmtId="4" fontId="4" fillId="0" borderId="1" xfId="0" applyNumberFormat="1" applyFont="1" applyBorder="1" applyAlignment="1"/>
    <xf numFmtId="4" fontId="7" fillId="2" borderId="1" xfId="0" applyNumberFormat="1" applyFont="1" applyFill="1" applyBorder="1"/>
    <xf numFmtId="4" fontId="7" fillId="0" borderId="1" xfId="0" applyNumberFormat="1" applyFont="1" applyFill="1" applyBorder="1"/>
    <xf numFmtId="0" fontId="4" fillId="3" borderId="33" xfId="0" applyFont="1" applyFill="1" applyBorder="1"/>
    <xf numFmtId="0" fontId="4" fillId="3" borderId="32" xfId="0" applyFont="1" applyFill="1" applyBorder="1"/>
    <xf numFmtId="0" fontId="4" fillId="2" borderId="0" xfId="0" applyFont="1" applyFill="1" applyBorder="1"/>
    <xf numFmtId="0" fontId="3" fillId="0" borderId="0" xfId="0" applyFont="1"/>
    <xf numFmtId="16" fontId="3" fillId="0" borderId="10" xfId="0" applyNumberFormat="1" applyFont="1" applyBorder="1" applyAlignment="1">
      <alignment horizontal="center"/>
    </xf>
    <xf numFmtId="4" fontId="3" fillId="0" borderId="24" xfId="0" applyNumberFormat="1" applyFont="1" applyBorder="1"/>
    <xf numFmtId="4" fontId="4" fillId="3" borderId="27" xfId="0" applyNumberFormat="1" applyFont="1" applyFill="1" applyBorder="1"/>
    <xf numFmtId="4" fontId="4" fillId="4" borderId="30" xfId="0" applyNumberFormat="1" applyFont="1" applyFill="1" applyBorder="1"/>
    <xf numFmtId="0" fontId="3" fillId="0" borderId="1" xfId="0" applyFont="1" applyBorder="1" applyAlignment="1">
      <alignment horizontal="center"/>
    </xf>
    <xf numFmtId="164" fontId="3" fillId="2" borderId="28" xfId="0" applyNumberFormat="1" applyFont="1" applyFill="1" applyBorder="1"/>
    <xf numFmtId="164" fontId="8" fillId="4" borderId="28" xfId="0" applyNumberFormat="1" applyFont="1" applyFill="1" applyBorder="1"/>
    <xf numFmtId="164" fontId="8" fillId="0" borderId="1" xfId="0" applyNumberFormat="1" applyFont="1" applyBorder="1"/>
    <xf numFmtId="164" fontId="8" fillId="2" borderId="1" xfId="0" applyNumberFormat="1" applyFont="1" applyFill="1" applyBorder="1"/>
    <xf numFmtId="164" fontId="9" fillId="2" borderId="1" xfId="0" applyNumberFormat="1" applyFont="1" applyFill="1" applyBorder="1"/>
    <xf numFmtId="164" fontId="8" fillId="2" borderId="11" xfId="0" applyNumberFormat="1" applyFont="1" applyFill="1" applyBorder="1"/>
    <xf numFmtId="164" fontId="8" fillId="2" borderId="14" xfId="0" applyNumberFormat="1" applyFont="1" applyFill="1" applyBorder="1"/>
    <xf numFmtId="164" fontId="8" fillId="4" borderId="1" xfId="0" applyNumberFormat="1" applyFont="1" applyFill="1" applyBorder="1"/>
    <xf numFmtId="164" fontId="9" fillId="0" borderId="1" xfId="0" applyNumberFormat="1" applyFont="1" applyFill="1" applyBorder="1"/>
    <xf numFmtId="164" fontId="8" fillId="2" borderId="1" xfId="0" applyNumberFormat="1" applyFont="1" applyFill="1" applyBorder="1" applyAlignment="1">
      <alignment horizontal="right"/>
    </xf>
    <xf numFmtId="43" fontId="8" fillId="2" borderId="14" xfId="0" applyNumberFormat="1" applyFont="1" applyFill="1" applyBorder="1"/>
    <xf numFmtId="164" fontId="9" fillId="2" borderId="43" xfId="0" applyNumberFormat="1" applyFont="1" applyFill="1" applyBorder="1"/>
    <xf numFmtId="164" fontId="9" fillId="2" borderId="11" xfId="0" applyNumberFormat="1" applyFont="1" applyFill="1" applyBorder="1"/>
    <xf numFmtId="4" fontId="9" fillId="3" borderId="1" xfId="0" applyNumberFormat="1" applyFont="1" applyFill="1" applyBorder="1"/>
    <xf numFmtId="4" fontId="8" fillId="2" borderId="1" xfId="0" applyNumberFormat="1" applyFont="1" applyFill="1" applyBorder="1"/>
    <xf numFmtId="4" fontId="8" fillId="4" borderId="1" xfId="0" applyNumberFormat="1" applyFont="1" applyFill="1" applyBorder="1"/>
    <xf numFmtId="4" fontId="8" fillId="0" borderId="1" xfId="0" applyNumberFormat="1" applyFont="1" applyFill="1" applyBorder="1"/>
    <xf numFmtId="4" fontId="8" fillId="0" borderId="1" xfId="0" applyNumberFormat="1" applyFont="1" applyBorder="1"/>
    <xf numFmtId="4" fontId="8" fillId="2" borderId="11" xfId="0" applyNumberFormat="1" applyFont="1" applyFill="1" applyBorder="1"/>
    <xf numFmtId="4" fontId="8" fillId="0" borderId="14" xfId="0" applyNumberFormat="1" applyFont="1" applyFill="1" applyBorder="1"/>
    <xf numFmtId="4" fontId="9" fillId="2" borderId="35" xfId="0" applyNumberFormat="1" applyFont="1" applyFill="1" applyBorder="1"/>
    <xf numFmtId="4" fontId="9" fillId="0" borderId="1" xfId="0" applyNumberFormat="1" applyFont="1" applyFill="1" applyBorder="1"/>
    <xf numFmtId="4" fontId="10" fillId="0" borderId="1" xfId="0" applyNumberFormat="1" applyFont="1" applyFill="1" applyBorder="1"/>
    <xf numFmtId="4" fontId="8" fillId="4" borderId="24" xfId="0" applyNumberFormat="1" applyFont="1" applyFill="1" applyBorder="1"/>
    <xf numFmtId="4" fontId="9" fillId="3" borderId="27" xfId="0" applyNumberFormat="1" applyFont="1" applyFill="1" applyBorder="1"/>
    <xf numFmtId="164" fontId="9" fillId="5" borderId="1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2" borderId="39" xfId="0" applyFont="1" applyFill="1" applyBorder="1" applyAlignment="1">
      <alignment horizontal="left"/>
    </xf>
    <xf numFmtId="0" fontId="4" fillId="2" borderId="40" xfId="0" applyFont="1" applyFill="1" applyBorder="1" applyAlignment="1">
      <alignment horizontal="left"/>
    </xf>
    <xf numFmtId="0" fontId="4" fillId="2" borderId="41" xfId="0" applyFont="1" applyFill="1" applyBorder="1" applyAlignment="1">
      <alignment horizontal="left"/>
    </xf>
    <xf numFmtId="0" fontId="4" fillId="3" borderId="38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left"/>
    </xf>
    <xf numFmtId="0" fontId="4" fillId="3" borderId="29" xfId="0" applyFont="1" applyFill="1" applyBorder="1" applyAlignment="1">
      <alignment horizontal="left"/>
    </xf>
    <xf numFmtId="0" fontId="3" fillId="2" borderId="33" xfId="0" applyFont="1" applyFill="1" applyBorder="1" applyAlignment="1">
      <alignment horizontal="left"/>
    </xf>
    <xf numFmtId="0" fontId="3" fillId="2" borderId="32" xfId="0" applyFont="1" applyFill="1" applyBorder="1" applyAlignment="1">
      <alignment horizontal="left"/>
    </xf>
    <xf numFmtId="0" fontId="3" fillId="2" borderId="4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4" fillId="2" borderId="34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4" fillId="3" borderId="25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51" workbookViewId="0">
      <selection activeCell="P31" sqref="P31"/>
    </sheetView>
  </sheetViews>
  <sheetFormatPr defaultRowHeight="15" x14ac:dyDescent="0.25"/>
  <cols>
    <col min="4" max="4" width="5.85546875" customWidth="1"/>
    <col min="5" max="5" width="0.5703125" hidden="1" customWidth="1"/>
    <col min="6" max="11" width="9.7109375" customWidth="1"/>
    <col min="12" max="13" width="10.140625" customWidth="1"/>
    <col min="14" max="14" width="10.42578125" customWidth="1"/>
  </cols>
  <sheetData>
    <row r="1" spans="1:14" ht="15" customHeight="1" x14ac:dyDescent="0.25">
      <c r="A1" s="96" t="s">
        <v>63</v>
      </c>
      <c r="B1" s="96"/>
      <c r="C1" s="96"/>
      <c r="D1" s="96"/>
      <c r="E1" s="96"/>
      <c r="F1" s="96"/>
      <c r="G1" s="96"/>
      <c r="H1" s="96"/>
    </row>
    <row r="2" spans="1:14" ht="15" customHeight="1" x14ac:dyDescent="0.25">
      <c r="A2" s="97"/>
      <c r="B2" s="97"/>
      <c r="C2" s="97"/>
      <c r="D2" s="97"/>
      <c r="E2" s="97"/>
      <c r="F2" s="97"/>
      <c r="G2" s="97"/>
      <c r="H2" s="97"/>
    </row>
    <row r="3" spans="1:14" x14ac:dyDescent="0.25">
      <c r="A3" s="102" t="s">
        <v>0</v>
      </c>
      <c r="B3" s="102"/>
      <c r="C3" s="102"/>
      <c r="D3" s="102"/>
      <c r="E3" s="103"/>
      <c r="F3" s="4" t="s">
        <v>1</v>
      </c>
      <c r="G3" s="5" t="s">
        <v>55</v>
      </c>
      <c r="H3" s="5" t="s">
        <v>55</v>
      </c>
      <c r="I3" s="5" t="s">
        <v>55</v>
      </c>
      <c r="J3" s="5" t="s">
        <v>55</v>
      </c>
      <c r="K3" s="5" t="s">
        <v>55</v>
      </c>
      <c r="L3" s="5" t="s">
        <v>55</v>
      </c>
      <c r="M3" s="5" t="s">
        <v>55</v>
      </c>
      <c r="N3" s="5" t="s">
        <v>55</v>
      </c>
    </row>
    <row r="4" spans="1:14" x14ac:dyDescent="0.25">
      <c r="A4" s="102"/>
      <c r="B4" s="102"/>
      <c r="C4" s="102"/>
      <c r="D4" s="102"/>
      <c r="E4" s="103"/>
      <c r="F4" s="4">
        <v>2021</v>
      </c>
      <c r="G4" s="5" t="s">
        <v>58</v>
      </c>
      <c r="H4" s="5" t="s">
        <v>59</v>
      </c>
      <c r="I4" s="5" t="s">
        <v>60</v>
      </c>
      <c r="J4" s="5" t="s">
        <v>62</v>
      </c>
      <c r="K4" s="5" t="s">
        <v>61</v>
      </c>
      <c r="L4" s="6" t="s">
        <v>64</v>
      </c>
      <c r="M4" s="6" t="s">
        <v>65</v>
      </c>
      <c r="N4" s="6" t="s">
        <v>89</v>
      </c>
    </row>
    <row r="5" spans="1:14" ht="15.75" thickBot="1" x14ac:dyDescent="0.3">
      <c r="A5" s="104" t="s">
        <v>2</v>
      </c>
      <c r="B5" s="105"/>
      <c r="C5" s="105"/>
      <c r="D5" s="105"/>
      <c r="E5" s="105"/>
      <c r="F5" s="7" t="s">
        <v>3</v>
      </c>
      <c r="G5" s="8" t="s">
        <v>3</v>
      </c>
      <c r="H5" s="8" t="s">
        <v>3</v>
      </c>
      <c r="I5" s="8" t="s">
        <v>3</v>
      </c>
      <c r="J5" s="8" t="s">
        <v>3</v>
      </c>
      <c r="K5" s="8" t="s">
        <v>3</v>
      </c>
      <c r="L5" s="8" t="s">
        <v>3</v>
      </c>
      <c r="M5" s="8" t="s">
        <v>3</v>
      </c>
      <c r="N5" s="8" t="s">
        <v>3</v>
      </c>
    </row>
    <row r="6" spans="1:14" ht="15.75" thickTop="1" x14ac:dyDescent="0.25">
      <c r="A6" s="106" t="s">
        <v>67</v>
      </c>
      <c r="B6" s="107"/>
      <c r="C6" s="107"/>
      <c r="D6" s="107"/>
      <c r="E6" s="107"/>
      <c r="F6" s="9">
        <v>325000</v>
      </c>
      <c r="G6" s="10">
        <v>325000</v>
      </c>
      <c r="H6" s="10">
        <v>325000</v>
      </c>
      <c r="I6" s="10">
        <v>325000</v>
      </c>
      <c r="J6" s="10">
        <v>325000</v>
      </c>
      <c r="K6" s="10">
        <v>325000</v>
      </c>
      <c r="L6" s="11">
        <v>325000</v>
      </c>
      <c r="M6" s="70">
        <v>325000</v>
      </c>
      <c r="N6" s="71">
        <v>330600</v>
      </c>
    </row>
    <row r="7" spans="1:14" x14ac:dyDescent="0.25">
      <c r="A7" s="113" t="s">
        <v>68</v>
      </c>
      <c r="B7" s="113"/>
      <c r="C7" s="113"/>
      <c r="D7" s="113"/>
      <c r="E7" s="113"/>
      <c r="F7" s="9">
        <v>34100</v>
      </c>
      <c r="G7" s="12">
        <v>34100</v>
      </c>
      <c r="H7" s="12">
        <v>34100</v>
      </c>
      <c r="I7" s="12">
        <v>34100</v>
      </c>
      <c r="J7" s="12">
        <v>34100</v>
      </c>
      <c r="K7" s="12">
        <v>34100</v>
      </c>
      <c r="L7" s="13">
        <v>34100</v>
      </c>
      <c r="M7" s="15">
        <v>34100</v>
      </c>
      <c r="N7" s="72">
        <v>34100</v>
      </c>
    </row>
    <row r="8" spans="1:14" x14ac:dyDescent="0.25">
      <c r="A8" s="113" t="s">
        <v>69</v>
      </c>
      <c r="B8" s="113"/>
      <c r="C8" s="113"/>
      <c r="D8" s="113"/>
      <c r="E8" s="113"/>
      <c r="F8" s="14">
        <v>29345</v>
      </c>
      <c r="G8" s="9">
        <v>29345</v>
      </c>
      <c r="H8" s="9">
        <v>29345</v>
      </c>
      <c r="I8" s="9">
        <v>31845</v>
      </c>
      <c r="J8" s="9">
        <v>31845</v>
      </c>
      <c r="K8" s="9">
        <v>31845</v>
      </c>
      <c r="L8" s="15">
        <v>32545</v>
      </c>
      <c r="M8" s="15">
        <v>32935</v>
      </c>
      <c r="N8" s="73">
        <v>32935</v>
      </c>
    </row>
    <row r="9" spans="1:14" x14ac:dyDescent="0.25">
      <c r="A9" s="114" t="s">
        <v>70</v>
      </c>
      <c r="B9" s="115"/>
      <c r="C9" s="115"/>
      <c r="D9" s="115"/>
      <c r="E9" s="115"/>
      <c r="F9" s="16">
        <f t="shared" ref="F9" si="0">SUM(F6:F8)</f>
        <v>388445</v>
      </c>
      <c r="G9" s="16">
        <f t="shared" ref="G9:K9" si="1">SUM(G6:G8)</f>
        <v>388445</v>
      </c>
      <c r="H9" s="16">
        <f t="shared" si="1"/>
        <v>388445</v>
      </c>
      <c r="I9" s="16">
        <f t="shared" si="1"/>
        <v>390945</v>
      </c>
      <c r="J9" s="16">
        <f t="shared" si="1"/>
        <v>390945</v>
      </c>
      <c r="K9" s="16">
        <f t="shared" si="1"/>
        <v>390945</v>
      </c>
      <c r="L9" s="17">
        <f>SUM(L6:L8)</f>
        <v>391645</v>
      </c>
      <c r="M9" s="17">
        <f>SUM(M6:M8)</f>
        <v>392035</v>
      </c>
      <c r="N9" s="74">
        <f>SUM(N6:N8)</f>
        <v>397635</v>
      </c>
    </row>
    <row r="10" spans="1:14" x14ac:dyDescent="0.25">
      <c r="A10" s="113" t="s">
        <v>71</v>
      </c>
      <c r="B10" s="113"/>
      <c r="C10" s="113"/>
      <c r="D10" s="113"/>
      <c r="E10" s="113"/>
      <c r="F10" s="18">
        <v>3500</v>
      </c>
      <c r="G10" s="18">
        <v>3500</v>
      </c>
      <c r="H10" s="18">
        <v>3500</v>
      </c>
      <c r="I10" s="18">
        <v>3500</v>
      </c>
      <c r="J10" s="18">
        <v>3500</v>
      </c>
      <c r="K10" s="18">
        <v>3500</v>
      </c>
      <c r="L10" s="19">
        <v>3500</v>
      </c>
      <c r="M10" s="19">
        <v>19330</v>
      </c>
      <c r="N10" s="75">
        <v>19330</v>
      </c>
    </row>
    <row r="11" spans="1:14" x14ac:dyDescent="0.25">
      <c r="A11" s="113" t="s">
        <v>72</v>
      </c>
      <c r="B11" s="113"/>
      <c r="C11" s="113"/>
      <c r="D11" s="113"/>
      <c r="E11" s="113"/>
      <c r="F11" s="9">
        <v>36500</v>
      </c>
      <c r="G11" s="9">
        <v>36500</v>
      </c>
      <c r="H11" s="9">
        <v>36500</v>
      </c>
      <c r="I11" s="9">
        <v>36500</v>
      </c>
      <c r="J11" s="9">
        <v>36500</v>
      </c>
      <c r="K11" s="9">
        <v>36500</v>
      </c>
      <c r="L11" s="15">
        <v>36500</v>
      </c>
      <c r="M11" s="15">
        <v>36500</v>
      </c>
      <c r="N11" s="73">
        <v>36500</v>
      </c>
    </row>
    <row r="12" spans="1:14" x14ac:dyDescent="0.25">
      <c r="A12" s="113" t="s">
        <v>73</v>
      </c>
      <c r="B12" s="113"/>
      <c r="C12" s="113"/>
      <c r="D12" s="113"/>
      <c r="E12" s="113"/>
      <c r="F12" s="9">
        <v>2500</v>
      </c>
      <c r="G12" s="9">
        <v>2500</v>
      </c>
      <c r="H12" s="9">
        <v>2500</v>
      </c>
      <c r="I12" s="9">
        <v>2500</v>
      </c>
      <c r="J12" s="9">
        <v>2500</v>
      </c>
      <c r="K12" s="9">
        <v>2500</v>
      </c>
      <c r="L12" s="15">
        <v>2500</v>
      </c>
      <c r="M12" s="15">
        <v>2500</v>
      </c>
      <c r="N12" s="73">
        <v>2500</v>
      </c>
    </row>
    <row r="13" spans="1:14" x14ac:dyDescent="0.25">
      <c r="A13" s="113" t="s">
        <v>74</v>
      </c>
      <c r="B13" s="113"/>
      <c r="C13" s="113"/>
      <c r="D13" s="113"/>
      <c r="E13" s="113"/>
      <c r="F13" s="9">
        <v>200</v>
      </c>
      <c r="G13" s="9">
        <v>200</v>
      </c>
      <c r="H13" s="20">
        <v>200</v>
      </c>
      <c r="I13" s="9">
        <v>200</v>
      </c>
      <c r="J13" s="9">
        <v>200</v>
      </c>
      <c r="K13" s="9">
        <v>200</v>
      </c>
      <c r="L13" s="15">
        <v>200</v>
      </c>
      <c r="M13" s="15">
        <v>200</v>
      </c>
      <c r="N13" s="73">
        <v>200</v>
      </c>
    </row>
    <row r="14" spans="1:14" x14ac:dyDescent="0.25">
      <c r="A14" s="113" t="s">
        <v>75</v>
      </c>
      <c r="B14" s="113"/>
      <c r="C14" s="113"/>
      <c r="D14" s="113"/>
      <c r="E14" s="113"/>
      <c r="F14" s="9">
        <v>2500</v>
      </c>
      <c r="G14" s="20">
        <v>8730</v>
      </c>
      <c r="H14" s="20">
        <v>8730</v>
      </c>
      <c r="I14" s="9">
        <v>14227</v>
      </c>
      <c r="J14" s="9">
        <v>14227</v>
      </c>
      <c r="K14" s="9">
        <v>14227</v>
      </c>
      <c r="L14" s="15">
        <v>14227</v>
      </c>
      <c r="M14" s="15">
        <v>14297</v>
      </c>
      <c r="N14" s="73">
        <v>14297</v>
      </c>
    </row>
    <row r="15" spans="1:14" x14ac:dyDescent="0.25">
      <c r="A15" s="113" t="s">
        <v>76</v>
      </c>
      <c r="B15" s="113"/>
      <c r="C15" s="113"/>
      <c r="D15" s="113"/>
      <c r="E15" s="113"/>
      <c r="F15" s="9">
        <v>900</v>
      </c>
      <c r="G15" s="9">
        <v>900</v>
      </c>
      <c r="H15" s="20">
        <v>900</v>
      </c>
      <c r="I15" s="9">
        <v>900</v>
      </c>
      <c r="J15" s="9">
        <v>900</v>
      </c>
      <c r="K15" s="9">
        <v>900</v>
      </c>
      <c r="L15" s="15">
        <v>900</v>
      </c>
      <c r="M15" s="15">
        <v>900</v>
      </c>
      <c r="N15" s="73">
        <v>900</v>
      </c>
    </row>
    <row r="16" spans="1:14" x14ac:dyDescent="0.25">
      <c r="A16" s="113" t="s">
        <v>77</v>
      </c>
      <c r="B16" s="113"/>
      <c r="C16" s="113"/>
      <c r="D16" s="113"/>
      <c r="E16" s="113"/>
      <c r="F16" s="9">
        <v>250</v>
      </c>
      <c r="G16" s="9">
        <v>250</v>
      </c>
      <c r="H16" s="20">
        <v>250</v>
      </c>
      <c r="I16" s="9">
        <v>250</v>
      </c>
      <c r="J16" s="9">
        <v>250</v>
      </c>
      <c r="K16" s="9">
        <v>250</v>
      </c>
      <c r="L16" s="15">
        <v>250</v>
      </c>
      <c r="M16" s="15">
        <v>250</v>
      </c>
      <c r="N16" s="73">
        <v>250</v>
      </c>
    </row>
    <row r="17" spans="1:14" x14ac:dyDescent="0.25">
      <c r="A17" s="113" t="s">
        <v>78</v>
      </c>
      <c r="B17" s="113"/>
      <c r="C17" s="113"/>
      <c r="D17" s="113"/>
      <c r="E17" s="113"/>
      <c r="F17" s="14">
        <v>3000</v>
      </c>
      <c r="G17" s="14">
        <v>3000</v>
      </c>
      <c r="H17" s="21">
        <v>3000</v>
      </c>
      <c r="I17" s="14">
        <v>3000</v>
      </c>
      <c r="J17" s="14">
        <v>4125</v>
      </c>
      <c r="K17" s="14">
        <v>4125</v>
      </c>
      <c r="L17" s="22">
        <v>4125</v>
      </c>
      <c r="M17" s="22">
        <v>4125</v>
      </c>
      <c r="N17" s="76">
        <v>4125</v>
      </c>
    </row>
    <row r="18" spans="1:14" x14ac:dyDescent="0.25">
      <c r="A18" s="98" t="s">
        <v>79</v>
      </c>
      <c r="B18" s="99"/>
      <c r="C18" s="99"/>
      <c r="D18" s="99"/>
      <c r="E18" s="100"/>
      <c r="F18" s="12">
        <v>0</v>
      </c>
      <c r="G18" s="12">
        <v>0</v>
      </c>
      <c r="H18" s="20">
        <v>0</v>
      </c>
      <c r="I18" s="9">
        <v>300</v>
      </c>
      <c r="J18" s="9">
        <v>400</v>
      </c>
      <c r="K18" s="9">
        <v>400</v>
      </c>
      <c r="L18" s="15">
        <v>400</v>
      </c>
      <c r="M18" s="15">
        <v>400</v>
      </c>
      <c r="N18" s="73">
        <v>400</v>
      </c>
    </row>
    <row r="19" spans="1:14" x14ac:dyDescent="0.25">
      <c r="A19" s="114" t="s">
        <v>80</v>
      </c>
      <c r="B19" s="115"/>
      <c r="C19" s="115"/>
      <c r="D19" s="115"/>
      <c r="E19" s="115"/>
      <c r="F19" s="16">
        <f t="shared" ref="F19:K19" si="2">SUM(F10:F18)</f>
        <v>49350</v>
      </c>
      <c r="G19" s="16">
        <f t="shared" si="2"/>
        <v>55580</v>
      </c>
      <c r="H19" s="23">
        <f t="shared" si="2"/>
        <v>55580</v>
      </c>
      <c r="I19" s="16">
        <f t="shared" si="2"/>
        <v>61377</v>
      </c>
      <c r="J19" s="16">
        <f t="shared" si="2"/>
        <v>62602</v>
      </c>
      <c r="K19" s="16">
        <f t="shared" si="2"/>
        <v>62602</v>
      </c>
      <c r="L19" s="17">
        <f>SUM(L10:L18)</f>
        <v>62602</v>
      </c>
      <c r="M19" s="17">
        <f>SUM(M10:M18)</f>
        <v>78502</v>
      </c>
      <c r="N19" s="74">
        <f>SUM(N10:N18)</f>
        <v>78502</v>
      </c>
    </row>
    <row r="20" spans="1:14" x14ac:dyDescent="0.25">
      <c r="A20" s="113" t="s">
        <v>81</v>
      </c>
      <c r="B20" s="113"/>
      <c r="C20" s="113"/>
      <c r="D20" s="113"/>
      <c r="E20" s="113"/>
      <c r="F20" s="9">
        <v>639830</v>
      </c>
      <c r="G20" s="20">
        <v>690106</v>
      </c>
      <c r="H20" s="20">
        <v>690106</v>
      </c>
      <c r="I20" s="9">
        <v>698521</v>
      </c>
      <c r="J20" s="9">
        <v>698521</v>
      </c>
      <c r="K20" s="9">
        <v>698521</v>
      </c>
      <c r="L20" s="15">
        <v>698521</v>
      </c>
      <c r="M20" s="15">
        <v>684845</v>
      </c>
      <c r="N20" s="77">
        <v>694167</v>
      </c>
    </row>
    <row r="21" spans="1:14" x14ac:dyDescent="0.25">
      <c r="A21" s="113" t="s">
        <v>82</v>
      </c>
      <c r="B21" s="113"/>
      <c r="C21" s="113"/>
      <c r="D21" s="113"/>
      <c r="E21" s="113"/>
      <c r="F21" s="24">
        <v>548000</v>
      </c>
      <c r="G21" s="20">
        <v>578212</v>
      </c>
      <c r="H21" s="20">
        <v>578212</v>
      </c>
      <c r="I21" s="20">
        <v>578212</v>
      </c>
      <c r="J21" s="20">
        <v>578212</v>
      </c>
      <c r="K21" s="20">
        <v>578212</v>
      </c>
      <c r="L21" s="25">
        <v>578212</v>
      </c>
      <c r="M21" s="15">
        <v>564536</v>
      </c>
      <c r="N21" s="77">
        <v>573858</v>
      </c>
    </row>
    <row r="22" spans="1:14" x14ac:dyDescent="0.25">
      <c r="A22" s="114" t="s">
        <v>83</v>
      </c>
      <c r="B22" s="115"/>
      <c r="C22" s="115"/>
      <c r="D22" s="115"/>
      <c r="E22" s="115"/>
      <c r="F22" s="16">
        <v>639830</v>
      </c>
      <c r="G22" s="16">
        <v>690106</v>
      </c>
      <c r="H22" s="23">
        <v>690106</v>
      </c>
      <c r="I22" s="23">
        <v>698521</v>
      </c>
      <c r="J22" s="23">
        <v>698521</v>
      </c>
      <c r="K22" s="23">
        <v>698521</v>
      </c>
      <c r="L22" s="26">
        <v>698521</v>
      </c>
      <c r="M22" s="26">
        <v>684845</v>
      </c>
      <c r="N22" s="74">
        <v>694167</v>
      </c>
    </row>
    <row r="23" spans="1:14" x14ac:dyDescent="0.25">
      <c r="A23" s="111" t="s">
        <v>4</v>
      </c>
      <c r="B23" s="111"/>
      <c r="C23" s="111"/>
      <c r="D23" s="111"/>
      <c r="E23" s="111"/>
      <c r="F23" s="27">
        <f t="shared" ref="F23:K23" si="3">SUM(F9+F19+F22)</f>
        <v>1077625</v>
      </c>
      <c r="G23" s="27">
        <f t="shared" si="3"/>
        <v>1134131</v>
      </c>
      <c r="H23" s="27">
        <f t="shared" si="3"/>
        <v>1134131</v>
      </c>
      <c r="I23" s="27">
        <f t="shared" si="3"/>
        <v>1150843</v>
      </c>
      <c r="J23" s="27">
        <f t="shared" si="3"/>
        <v>1152068</v>
      </c>
      <c r="K23" s="27">
        <f t="shared" si="3"/>
        <v>1152068</v>
      </c>
      <c r="L23" s="28">
        <f>SUM(L9+L19+L22)</f>
        <v>1152768</v>
      </c>
      <c r="M23" s="28">
        <f>SUM(M9+M19+M22)</f>
        <v>1155382</v>
      </c>
      <c r="N23" s="95">
        <f>SUM(N9+N19+N22)</f>
        <v>1170304</v>
      </c>
    </row>
    <row r="24" spans="1:14" x14ac:dyDescent="0.25">
      <c r="A24" s="112" t="s">
        <v>5</v>
      </c>
      <c r="B24" s="112"/>
      <c r="C24" s="112"/>
      <c r="D24" s="112"/>
      <c r="E24" s="112"/>
      <c r="F24" s="16">
        <v>45000</v>
      </c>
      <c r="G24" s="16">
        <v>45000</v>
      </c>
      <c r="H24" s="16">
        <v>45000</v>
      </c>
      <c r="I24" s="23">
        <v>45000</v>
      </c>
      <c r="J24" s="23">
        <v>45000</v>
      </c>
      <c r="K24" s="23">
        <v>45000</v>
      </c>
      <c r="L24" s="26">
        <v>45000</v>
      </c>
      <c r="M24" s="26">
        <v>45000</v>
      </c>
      <c r="N24" s="78">
        <v>45000</v>
      </c>
    </row>
    <row r="25" spans="1:14" ht="15.75" thickBot="1" x14ac:dyDescent="0.3">
      <c r="A25" s="108" t="s">
        <v>6</v>
      </c>
      <c r="B25" s="109"/>
      <c r="C25" s="109"/>
      <c r="D25" s="109"/>
      <c r="E25" s="110"/>
      <c r="F25" s="29">
        <f t="shared" ref="F25:K25" si="4">SUM(F23:F24)</f>
        <v>1122625</v>
      </c>
      <c r="G25" s="29">
        <f t="shared" si="4"/>
        <v>1179131</v>
      </c>
      <c r="H25" s="29">
        <f t="shared" si="4"/>
        <v>1179131</v>
      </c>
      <c r="I25" s="29">
        <f t="shared" si="4"/>
        <v>1195843</v>
      </c>
      <c r="J25" s="29">
        <f t="shared" si="4"/>
        <v>1197068</v>
      </c>
      <c r="K25" s="29">
        <f t="shared" si="4"/>
        <v>1197068</v>
      </c>
      <c r="L25" s="30">
        <f>L23+L24</f>
        <v>1197768</v>
      </c>
      <c r="M25" s="30">
        <f>SUM(M23:M24)</f>
        <v>1200382</v>
      </c>
      <c r="N25" s="30">
        <f>SUM(N23:N24)</f>
        <v>1215304</v>
      </c>
    </row>
    <row r="26" spans="1:14" x14ac:dyDescent="0.25">
      <c r="A26" s="31"/>
      <c r="B26" s="31"/>
      <c r="C26" s="31"/>
      <c r="D26" s="31"/>
      <c r="E26" s="31"/>
      <c r="F26" s="32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A27" s="31"/>
      <c r="B27" s="31"/>
      <c r="C27" s="31"/>
      <c r="D27" s="31"/>
      <c r="E27" s="31"/>
      <c r="F27" s="32"/>
      <c r="G27" s="32"/>
      <c r="H27" s="32"/>
      <c r="I27" s="32"/>
      <c r="J27" s="32"/>
      <c r="K27" s="32"/>
      <c r="L27" s="32"/>
      <c r="M27" s="32"/>
      <c r="N27" s="32"/>
    </row>
    <row r="28" spans="1:14" x14ac:dyDescent="0.25">
      <c r="A28" s="31"/>
      <c r="B28" s="31"/>
      <c r="C28" s="31"/>
      <c r="D28" s="31"/>
      <c r="E28" s="31"/>
      <c r="F28" s="32"/>
      <c r="G28" s="32"/>
      <c r="H28" s="32"/>
      <c r="I28" s="32"/>
      <c r="J28" s="32"/>
      <c r="K28" s="32"/>
      <c r="L28" s="32"/>
      <c r="M28" s="32"/>
      <c r="N28" s="32"/>
    </row>
    <row r="29" spans="1:14" x14ac:dyDescent="0.25">
      <c r="A29" s="31"/>
      <c r="B29" s="31"/>
      <c r="C29" s="31"/>
      <c r="D29" s="31"/>
      <c r="E29" s="31"/>
      <c r="F29" s="32"/>
      <c r="G29" s="32"/>
      <c r="H29" s="32"/>
      <c r="I29" s="32"/>
      <c r="J29" s="32"/>
      <c r="K29" s="32"/>
      <c r="L29" s="32"/>
      <c r="M29" s="32"/>
      <c r="N29" s="32"/>
    </row>
    <row r="30" spans="1:14" x14ac:dyDescent="0.25">
      <c r="A30" s="31"/>
      <c r="B30" s="31"/>
      <c r="C30" s="31"/>
      <c r="D30" s="31"/>
      <c r="E30" s="31"/>
      <c r="F30" s="32"/>
      <c r="G30" s="32"/>
      <c r="H30" s="32"/>
      <c r="I30" s="32"/>
      <c r="J30" s="32"/>
      <c r="K30" s="32"/>
      <c r="L30" s="32"/>
      <c r="M30" s="32"/>
      <c r="N30" s="32"/>
    </row>
    <row r="31" spans="1:14" x14ac:dyDescent="0.25">
      <c r="A31" s="31"/>
      <c r="B31" s="31"/>
      <c r="C31" s="31"/>
      <c r="D31" s="31"/>
      <c r="E31" s="31"/>
      <c r="F31" s="32"/>
      <c r="G31" s="32"/>
      <c r="H31" s="32"/>
      <c r="I31" s="32"/>
      <c r="J31" s="32"/>
      <c r="K31" s="32"/>
      <c r="L31" s="32"/>
      <c r="M31" s="32"/>
      <c r="N31" s="32"/>
    </row>
    <row r="32" spans="1:14" x14ac:dyDescent="0.25">
      <c r="A32" s="31"/>
      <c r="B32" s="31"/>
      <c r="C32" s="31"/>
      <c r="D32" s="31"/>
      <c r="E32" s="31"/>
      <c r="F32" s="32"/>
      <c r="G32" s="32"/>
      <c r="H32" s="32"/>
      <c r="I32" s="32"/>
      <c r="J32" s="32"/>
      <c r="K32" s="32"/>
      <c r="L32" s="32"/>
      <c r="M32" s="32"/>
      <c r="N32" s="32"/>
    </row>
    <row r="33" spans="1:14" x14ac:dyDescent="0.25">
      <c r="A33" s="31"/>
      <c r="B33" s="31"/>
      <c r="C33" s="31"/>
      <c r="D33" s="31"/>
      <c r="E33" s="31"/>
      <c r="F33" s="32"/>
      <c r="G33" s="32"/>
      <c r="H33" s="32"/>
      <c r="I33" s="32"/>
      <c r="J33" s="32"/>
      <c r="K33" s="32"/>
      <c r="L33" s="32"/>
      <c r="M33" s="32"/>
      <c r="N33" s="32"/>
    </row>
    <row r="34" spans="1:14" ht="2.25" customHeight="1" x14ac:dyDescent="0.25">
      <c r="A34" s="31"/>
      <c r="B34" s="31"/>
      <c r="C34" s="31"/>
      <c r="D34" s="31"/>
      <c r="E34" s="31"/>
      <c r="F34" s="32"/>
      <c r="G34" s="32"/>
      <c r="H34" s="32"/>
      <c r="I34" s="32"/>
      <c r="J34" s="32"/>
      <c r="K34" s="32"/>
      <c r="L34" s="32"/>
      <c r="M34" s="32"/>
      <c r="N34" s="32"/>
    </row>
    <row r="35" spans="1:14" ht="18" hidden="1" customHeight="1" x14ac:dyDescent="0.25">
      <c r="A35" s="31"/>
      <c r="B35" s="31"/>
      <c r="C35" s="31"/>
      <c r="D35" s="31"/>
      <c r="E35" s="31"/>
      <c r="F35" s="32"/>
      <c r="G35" s="32"/>
      <c r="H35" s="32"/>
      <c r="I35" s="32"/>
      <c r="J35" s="32"/>
      <c r="K35" s="32"/>
      <c r="L35" s="32"/>
      <c r="M35" s="32"/>
      <c r="N35" s="32"/>
    </row>
    <row r="36" spans="1:14" hidden="1" x14ac:dyDescent="0.25">
      <c r="A36" s="31"/>
      <c r="B36" s="31"/>
      <c r="C36" s="31"/>
      <c r="D36" s="31"/>
      <c r="E36" s="31"/>
      <c r="F36" s="32"/>
      <c r="G36" s="32"/>
      <c r="H36" s="32"/>
      <c r="I36" s="32"/>
      <c r="J36" s="32"/>
      <c r="K36" s="32"/>
      <c r="L36" s="32"/>
      <c r="M36" s="32"/>
      <c r="N36" s="32"/>
    </row>
    <row r="37" spans="1:14" hidden="1" x14ac:dyDescent="0.25">
      <c r="A37" s="31"/>
      <c r="B37" s="31"/>
      <c r="C37" s="31"/>
      <c r="D37" s="31"/>
      <c r="E37" s="31"/>
      <c r="F37" s="32"/>
      <c r="G37" s="32"/>
      <c r="H37" s="32"/>
      <c r="I37" s="32"/>
      <c r="J37" s="32"/>
      <c r="K37" s="32"/>
      <c r="L37" s="32"/>
      <c r="M37" s="32"/>
      <c r="N37" s="32"/>
    </row>
    <row r="38" spans="1:14" hidden="1" x14ac:dyDescent="0.25">
      <c r="A38" s="33"/>
      <c r="B38" s="33"/>
      <c r="C38" s="33"/>
      <c r="D38" s="33"/>
      <c r="E38" s="33"/>
      <c r="F38" s="34"/>
      <c r="G38" s="34"/>
      <c r="H38" s="34"/>
      <c r="I38" s="34"/>
      <c r="J38" s="34"/>
      <c r="K38" s="34"/>
      <c r="L38" s="34"/>
      <c r="M38" s="34"/>
      <c r="N38" s="34"/>
    </row>
    <row r="39" spans="1:14" x14ac:dyDescent="0.25">
      <c r="A39" s="102" t="s">
        <v>7</v>
      </c>
      <c r="B39" s="102"/>
      <c r="C39" s="102"/>
      <c r="D39" s="102"/>
      <c r="E39" s="103"/>
      <c r="F39" s="4" t="s">
        <v>1</v>
      </c>
      <c r="G39" s="35" t="s">
        <v>56</v>
      </c>
      <c r="H39" s="35" t="s">
        <v>56</v>
      </c>
      <c r="I39" s="36" t="s">
        <v>56</v>
      </c>
      <c r="J39" s="5" t="s">
        <v>55</v>
      </c>
      <c r="K39" s="5" t="s">
        <v>55</v>
      </c>
      <c r="L39" s="5" t="s">
        <v>55</v>
      </c>
      <c r="M39" s="5" t="s">
        <v>55</v>
      </c>
      <c r="N39" s="5" t="s">
        <v>55</v>
      </c>
    </row>
    <row r="40" spans="1:14" x14ac:dyDescent="0.25">
      <c r="A40" s="102"/>
      <c r="B40" s="102"/>
      <c r="C40" s="102"/>
      <c r="D40" s="102"/>
      <c r="E40" s="103"/>
      <c r="F40" s="4">
        <v>2021</v>
      </c>
      <c r="G40" s="35" t="s">
        <v>57</v>
      </c>
      <c r="H40" s="35" t="s">
        <v>59</v>
      </c>
      <c r="I40" s="5" t="s">
        <v>60</v>
      </c>
      <c r="J40" s="5" t="s">
        <v>62</v>
      </c>
      <c r="K40" s="5" t="s">
        <v>61</v>
      </c>
      <c r="L40" s="6" t="s">
        <v>64</v>
      </c>
      <c r="M40" s="6" t="s">
        <v>65</v>
      </c>
      <c r="N40" s="6" t="s">
        <v>89</v>
      </c>
    </row>
    <row r="41" spans="1:14" ht="15.75" thickBot="1" x14ac:dyDescent="0.3">
      <c r="A41" s="116" t="s">
        <v>2</v>
      </c>
      <c r="B41" s="117"/>
      <c r="C41" s="117"/>
      <c r="D41" s="117"/>
      <c r="E41" s="117"/>
      <c r="F41" s="36" t="s">
        <v>3</v>
      </c>
      <c r="G41" s="35" t="s">
        <v>3</v>
      </c>
      <c r="H41" s="35" t="s">
        <v>3</v>
      </c>
      <c r="I41" s="37" t="s">
        <v>3</v>
      </c>
      <c r="J41" s="8" t="s">
        <v>3</v>
      </c>
      <c r="K41" s="8" t="s">
        <v>3</v>
      </c>
      <c r="L41" s="8" t="s">
        <v>3</v>
      </c>
      <c r="M41" s="8" t="s">
        <v>3</v>
      </c>
      <c r="N41" s="8" t="s">
        <v>3</v>
      </c>
    </row>
    <row r="42" spans="1:14" ht="15.75" thickTop="1" x14ac:dyDescent="0.25">
      <c r="A42" s="113" t="s">
        <v>84</v>
      </c>
      <c r="B42" s="113"/>
      <c r="C42" s="113"/>
      <c r="D42" s="113"/>
      <c r="E42" s="113"/>
      <c r="F42" s="9">
        <v>500</v>
      </c>
      <c r="G42" s="9">
        <v>500</v>
      </c>
      <c r="H42" s="9">
        <v>6050</v>
      </c>
      <c r="I42" s="9">
        <v>6050</v>
      </c>
      <c r="J42" s="9">
        <v>6050</v>
      </c>
      <c r="K42" s="9">
        <v>6050</v>
      </c>
      <c r="L42" s="15">
        <v>6050</v>
      </c>
      <c r="M42" s="15">
        <v>6050</v>
      </c>
      <c r="N42" s="15">
        <v>6050</v>
      </c>
    </row>
    <row r="43" spans="1:14" x14ac:dyDescent="0.25">
      <c r="A43" s="113" t="s">
        <v>47</v>
      </c>
      <c r="B43" s="113"/>
      <c r="C43" s="113"/>
      <c r="D43" s="113"/>
      <c r="E43" s="113"/>
      <c r="F43" s="38">
        <v>118400</v>
      </c>
      <c r="G43" s="38">
        <v>118400</v>
      </c>
      <c r="H43" s="38">
        <v>118400</v>
      </c>
      <c r="I43" s="38">
        <v>118400</v>
      </c>
      <c r="J43" s="38">
        <v>118400</v>
      </c>
      <c r="K43" s="38">
        <v>118400</v>
      </c>
      <c r="L43" s="39">
        <v>118400</v>
      </c>
      <c r="M43" s="39">
        <v>118400</v>
      </c>
      <c r="N43" s="39">
        <v>118400</v>
      </c>
    </row>
    <row r="44" spans="1:14" x14ac:dyDescent="0.25">
      <c r="A44" s="121" t="s">
        <v>8</v>
      </c>
      <c r="B44" s="121"/>
      <c r="C44" s="121"/>
      <c r="D44" s="121"/>
      <c r="E44" s="121"/>
      <c r="F44" s="40">
        <f t="shared" ref="F44:K44" si="5">SUM(F42:F43)</f>
        <v>118900</v>
      </c>
      <c r="G44" s="40">
        <f t="shared" si="5"/>
        <v>118900</v>
      </c>
      <c r="H44" s="40">
        <f t="shared" si="5"/>
        <v>124450</v>
      </c>
      <c r="I44" s="40">
        <f t="shared" si="5"/>
        <v>124450</v>
      </c>
      <c r="J44" s="40">
        <f t="shared" si="5"/>
        <v>124450</v>
      </c>
      <c r="K44" s="40">
        <f t="shared" si="5"/>
        <v>124450</v>
      </c>
      <c r="L44" s="41">
        <f>SUM(L42:L43)</f>
        <v>124450</v>
      </c>
      <c r="M44" s="41">
        <f>SUM(M42:M43)</f>
        <v>124450</v>
      </c>
      <c r="N44" s="41">
        <f>SUM(N42:N43)</f>
        <v>124450</v>
      </c>
    </row>
    <row r="45" spans="1:14" x14ac:dyDescent="0.25">
      <c r="A45" s="33"/>
      <c r="B45" s="33"/>
      <c r="C45" s="33"/>
      <c r="D45" s="33"/>
      <c r="E45" s="33"/>
      <c r="F45" s="42"/>
      <c r="G45" s="42"/>
      <c r="H45" s="42"/>
      <c r="I45" s="42"/>
      <c r="J45" s="42"/>
      <c r="K45" s="42"/>
      <c r="L45" s="42"/>
      <c r="M45" s="42"/>
      <c r="N45" s="42"/>
    </row>
    <row r="46" spans="1:14" x14ac:dyDescent="0.25">
      <c r="A46" s="102" t="s">
        <v>9</v>
      </c>
      <c r="B46" s="102"/>
      <c r="C46" s="102"/>
      <c r="D46" s="102"/>
      <c r="E46" s="103"/>
      <c r="F46" s="4" t="s">
        <v>1</v>
      </c>
      <c r="G46" s="35" t="s">
        <v>56</v>
      </c>
      <c r="H46" s="35" t="s">
        <v>56</v>
      </c>
      <c r="I46" s="35" t="s">
        <v>56</v>
      </c>
      <c r="J46" s="5" t="s">
        <v>55</v>
      </c>
      <c r="K46" s="5" t="s">
        <v>55</v>
      </c>
      <c r="L46" s="5" t="s">
        <v>55</v>
      </c>
      <c r="M46" s="5" t="s">
        <v>55</v>
      </c>
      <c r="N46" s="5" t="s">
        <v>55</v>
      </c>
    </row>
    <row r="47" spans="1:14" x14ac:dyDescent="0.25">
      <c r="A47" s="102"/>
      <c r="B47" s="102"/>
      <c r="C47" s="102"/>
      <c r="D47" s="102"/>
      <c r="E47" s="103"/>
      <c r="F47" s="4">
        <v>2021</v>
      </c>
      <c r="G47" s="35" t="s">
        <v>57</v>
      </c>
      <c r="H47" s="35" t="s">
        <v>59</v>
      </c>
      <c r="I47" s="35" t="s">
        <v>60</v>
      </c>
      <c r="J47" s="5" t="s">
        <v>62</v>
      </c>
      <c r="K47" s="5" t="s">
        <v>61</v>
      </c>
      <c r="L47" s="6" t="s">
        <v>64</v>
      </c>
      <c r="M47" s="6" t="s">
        <v>65</v>
      </c>
      <c r="N47" s="6" t="s">
        <v>89</v>
      </c>
    </row>
    <row r="48" spans="1:14" ht="15.75" thickBot="1" x14ac:dyDescent="0.3">
      <c r="A48" s="116" t="s">
        <v>2</v>
      </c>
      <c r="B48" s="117"/>
      <c r="C48" s="117"/>
      <c r="D48" s="117"/>
      <c r="E48" s="117"/>
      <c r="F48" s="36" t="s">
        <v>3</v>
      </c>
      <c r="G48" s="36" t="s">
        <v>3</v>
      </c>
      <c r="H48" s="36" t="s">
        <v>3</v>
      </c>
      <c r="I48" s="36" t="s">
        <v>3</v>
      </c>
      <c r="J48" s="8" t="s">
        <v>3</v>
      </c>
      <c r="K48" s="8" t="s">
        <v>3</v>
      </c>
      <c r="L48" s="8" t="s">
        <v>3</v>
      </c>
      <c r="M48" s="8" t="s">
        <v>3</v>
      </c>
      <c r="N48" s="8" t="s">
        <v>3</v>
      </c>
    </row>
    <row r="49" spans="1:14" ht="15.75" thickTop="1" x14ac:dyDescent="0.25">
      <c r="A49" s="106" t="s">
        <v>48</v>
      </c>
      <c r="B49" s="107"/>
      <c r="C49" s="107"/>
      <c r="D49" s="107"/>
      <c r="E49" s="122"/>
      <c r="F49" s="9">
        <v>0</v>
      </c>
      <c r="G49" s="20">
        <v>17544</v>
      </c>
      <c r="H49" s="20">
        <v>17544</v>
      </c>
      <c r="I49" s="20">
        <v>17544</v>
      </c>
      <c r="J49" s="20">
        <v>17544</v>
      </c>
      <c r="K49" s="20">
        <v>17544</v>
      </c>
      <c r="L49" s="25">
        <v>17544</v>
      </c>
      <c r="M49" s="25">
        <v>17544</v>
      </c>
      <c r="N49" s="73">
        <v>17544</v>
      </c>
    </row>
    <row r="50" spans="1:14" x14ac:dyDescent="0.25">
      <c r="A50" s="98" t="s">
        <v>49</v>
      </c>
      <c r="B50" s="99"/>
      <c r="C50" s="99"/>
      <c r="D50" s="99"/>
      <c r="E50" s="100"/>
      <c r="F50" s="9">
        <v>14000</v>
      </c>
      <c r="G50" s="20">
        <v>14000</v>
      </c>
      <c r="H50" s="20">
        <v>14000</v>
      </c>
      <c r="I50" s="20">
        <v>14000</v>
      </c>
      <c r="J50" s="20">
        <v>14000</v>
      </c>
      <c r="K50" s="20">
        <v>14000</v>
      </c>
      <c r="L50" s="25">
        <v>14000</v>
      </c>
      <c r="M50" s="25">
        <v>14000</v>
      </c>
      <c r="N50" s="73">
        <v>14000</v>
      </c>
    </row>
    <row r="51" spans="1:14" x14ac:dyDescent="0.25">
      <c r="A51" s="98" t="s">
        <v>50</v>
      </c>
      <c r="B51" s="99"/>
      <c r="C51" s="99"/>
      <c r="D51" s="99"/>
      <c r="E51" s="100"/>
      <c r="F51" s="9">
        <v>2000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5">
        <v>0</v>
      </c>
      <c r="M51" s="25">
        <v>0</v>
      </c>
      <c r="N51" s="73">
        <v>0</v>
      </c>
    </row>
    <row r="52" spans="1:14" x14ac:dyDescent="0.25">
      <c r="A52" s="113" t="s">
        <v>51</v>
      </c>
      <c r="B52" s="113"/>
      <c r="C52" s="113"/>
      <c r="D52" s="113"/>
      <c r="E52" s="113"/>
      <c r="F52" s="9"/>
      <c r="G52" s="43">
        <v>6500</v>
      </c>
      <c r="H52" s="43">
        <v>6500</v>
      </c>
      <c r="I52" s="43">
        <v>69000</v>
      </c>
      <c r="J52" s="43">
        <v>88000</v>
      </c>
      <c r="K52" s="43">
        <v>88000</v>
      </c>
      <c r="L52" s="44">
        <v>110000</v>
      </c>
      <c r="M52" s="44">
        <v>209000</v>
      </c>
      <c r="N52" s="79">
        <v>288100</v>
      </c>
    </row>
    <row r="53" spans="1:14" x14ac:dyDescent="0.25">
      <c r="A53" s="113" t="s">
        <v>10</v>
      </c>
      <c r="B53" s="113"/>
      <c r="C53" s="113"/>
      <c r="D53" s="113"/>
      <c r="E53" s="113"/>
      <c r="F53" s="9">
        <v>116000</v>
      </c>
      <c r="G53" s="20">
        <v>116000</v>
      </c>
      <c r="H53" s="20">
        <v>116000</v>
      </c>
      <c r="I53" s="12">
        <v>116000</v>
      </c>
      <c r="J53" s="12">
        <v>116000</v>
      </c>
      <c r="K53" s="12">
        <v>116000</v>
      </c>
      <c r="L53" s="15">
        <v>170728</v>
      </c>
      <c r="M53" s="15">
        <v>170728</v>
      </c>
      <c r="N53" s="73">
        <v>170728</v>
      </c>
    </row>
    <row r="54" spans="1:14" ht="15.75" thickBot="1" x14ac:dyDescent="0.3">
      <c r="A54" s="101" t="s">
        <v>52</v>
      </c>
      <c r="B54" s="101"/>
      <c r="C54" s="101"/>
      <c r="D54" s="101"/>
      <c r="E54" s="101"/>
      <c r="F54" s="14">
        <v>0</v>
      </c>
      <c r="G54" s="14">
        <v>0</v>
      </c>
      <c r="H54" s="21">
        <v>0</v>
      </c>
      <c r="I54" s="14">
        <v>0</v>
      </c>
      <c r="J54" s="14">
        <v>0</v>
      </c>
      <c r="K54" s="14">
        <v>0</v>
      </c>
      <c r="L54" s="45"/>
      <c r="M54" s="45"/>
      <c r="N54" s="80"/>
    </row>
    <row r="55" spans="1:14" ht="15.75" thickBot="1" x14ac:dyDescent="0.3">
      <c r="A55" s="123" t="s">
        <v>85</v>
      </c>
      <c r="B55" s="124"/>
      <c r="C55" s="124"/>
      <c r="D55" s="124"/>
      <c r="E55" s="125"/>
      <c r="F55" s="46">
        <v>132000</v>
      </c>
      <c r="G55" s="47">
        <f t="shared" ref="G55:K55" si="6">SUM(G49:G54)</f>
        <v>154044</v>
      </c>
      <c r="H55" s="47">
        <f t="shared" si="6"/>
        <v>154044</v>
      </c>
      <c r="I55" s="47">
        <f t="shared" si="6"/>
        <v>216544</v>
      </c>
      <c r="J55" s="47">
        <f t="shared" si="6"/>
        <v>235544</v>
      </c>
      <c r="K55" s="47">
        <f t="shared" si="6"/>
        <v>235544</v>
      </c>
      <c r="L55" s="47">
        <f>SUM(L49:L54)</f>
        <v>312272</v>
      </c>
      <c r="M55" s="48">
        <f>SUM(M49:M54)</f>
        <v>411272</v>
      </c>
      <c r="N55" s="81">
        <f>SUM(N49:N54)</f>
        <v>490372</v>
      </c>
    </row>
    <row r="56" spans="1:14" ht="15.75" thickBot="1" x14ac:dyDescent="0.3">
      <c r="A56" s="129" t="s">
        <v>53</v>
      </c>
      <c r="B56" s="130"/>
      <c r="C56" s="130"/>
      <c r="D56" s="130"/>
      <c r="E56" s="131"/>
      <c r="F56" s="49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50">
        <v>0</v>
      </c>
      <c r="N56" s="82">
        <v>0</v>
      </c>
    </row>
    <row r="57" spans="1:14" ht="15.75" thickBot="1" x14ac:dyDescent="0.3">
      <c r="A57" s="126" t="s">
        <v>11</v>
      </c>
      <c r="B57" s="127"/>
      <c r="C57" s="127"/>
      <c r="D57" s="127"/>
      <c r="E57" s="128"/>
      <c r="F57" s="51">
        <v>132000</v>
      </c>
      <c r="G57" s="40">
        <f t="shared" ref="G57:K57" si="7">SUM(G55:G56)</f>
        <v>154044</v>
      </c>
      <c r="H57" s="40">
        <f t="shared" si="7"/>
        <v>154044</v>
      </c>
      <c r="I57" s="40">
        <f t="shared" si="7"/>
        <v>216544</v>
      </c>
      <c r="J57" s="40">
        <f t="shared" si="7"/>
        <v>235544</v>
      </c>
      <c r="K57" s="40">
        <f t="shared" si="7"/>
        <v>235544</v>
      </c>
      <c r="L57" s="40">
        <f>SUM(L55:L56)</f>
        <v>312272</v>
      </c>
      <c r="M57" s="40">
        <f>SUM(M55:M56)</f>
        <v>411272</v>
      </c>
      <c r="N57" s="83">
        <f>SUM(N55:N56)</f>
        <v>490372</v>
      </c>
    </row>
    <row r="58" spans="1:14" ht="16.5" thickTop="1" thickBot="1" x14ac:dyDescent="0.3">
      <c r="A58" s="118" t="s">
        <v>12</v>
      </c>
      <c r="B58" s="119"/>
      <c r="C58" s="119"/>
      <c r="D58" s="119"/>
      <c r="E58" s="120"/>
      <c r="F58" s="52">
        <f>SUM(F25,F44,F57,)</f>
        <v>1373525</v>
      </c>
      <c r="G58" s="52">
        <f>SUM(G25+G44+G57)</f>
        <v>1452075</v>
      </c>
      <c r="H58" s="52">
        <f>SUM(H25+H44+H57)</f>
        <v>1457625</v>
      </c>
      <c r="I58" s="52">
        <f>I25+I44+I57</f>
        <v>1536837</v>
      </c>
      <c r="J58" s="52">
        <f>SUM(J25+J44+J57)</f>
        <v>1557062</v>
      </c>
      <c r="K58" s="52">
        <f>SUM(K25+K44+K57)</f>
        <v>1557062</v>
      </c>
      <c r="L58" s="52">
        <f>L25+L44+L57</f>
        <v>1634490</v>
      </c>
      <c r="M58" s="52">
        <f>M25+M44+M57</f>
        <v>1736104</v>
      </c>
      <c r="N58" s="52">
        <f>N25+N44+N57</f>
        <v>1830126</v>
      </c>
    </row>
    <row r="59" spans="1:14" ht="15.75" thickTop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</sheetData>
  <mergeCells count="40">
    <mergeCell ref="A43:E43"/>
    <mergeCell ref="A19:E19"/>
    <mergeCell ref="A20:E20"/>
    <mergeCell ref="A39:E40"/>
    <mergeCell ref="A8:E8"/>
    <mergeCell ref="A9:E9"/>
    <mergeCell ref="A10:E10"/>
    <mergeCell ref="A11:E11"/>
    <mergeCell ref="A12:E12"/>
    <mergeCell ref="A13:E13"/>
    <mergeCell ref="A14:E14"/>
    <mergeCell ref="A15:E15"/>
    <mergeCell ref="A58:E58"/>
    <mergeCell ref="A44:E44"/>
    <mergeCell ref="A46:E47"/>
    <mergeCell ref="A48:E48"/>
    <mergeCell ref="A49:E49"/>
    <mergeCell ref="A52:E52"/>
    <mergeCell ref="A55:E55"/>
    <mergeCell ref="A57:E57"/>
    <mergeCell ref="A53:E53"/>
    <mergeCell ref="A50:E50"/>
    <mergeCell ref="A51:E51"/>
    <mergeCell ref="A56:E56"/>
    <mergeCell ref="A1:H2"/>
    <mergeCell ref="A18:E18"/>
    <mergeCell ref="A54:E54"/>
    <mergeCell ref="A3:E4"/>
    <mergeCell ref="A5:E5"/>
    <mergeCell ref="A6:E6"/>
    <mergeCell ref="A25:E25"/>
    <mergeCell ref="A23:E23"/>
    <mergeCell ref="A24:E24"/>
    <mergeCell ref="A16:E16"/>
    <mergeCell ref="A17:E17"/>
    <mergeCell ref="A21:E21"/>
    <mergeCell ref="A22:E22"/>
    <mergeCell ref="A7:E7"/>
    <mergeCell ref="A42:E42"/>
    <mergeCell ref="A41:E41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topLeftCell="A43" workbookViewId="0">
      <selection activeCell="R31" sqref="R31"/>
    </sheetView>
  </sheetViews>
  <sheetFormatPr defaultRowHeight="15" x14ac:dyDescent="0.25"/>
  <cols>
    <col min="5" max="5" width="4.5703125" customWidth="1"/>
    <col min="6" max="14" width="9.7109375" customWidth="1"/>
  </cols>
  <sheetData>
    <row r="1" spans="1:14" ht="15" customHeight="1" x14ac:dyDescent="0.25">
      <c r="A1" s="96" t="s">
        <v>63</v>
      </c>
      <c r="B1" s="96"/>
      <c r="C1" s="96"/>
      <c r="D1" s="96"/>
      <c r="E1" s="96"/>
      <c r="F1" s="96"/>
      <c r="G1" s="96"/>
      <c r="H1" s="96"/>
      <c r="I1" s="3"/>
      <c r="J1" s="3"/>
      <c r="K1" s="3"/>
      <c r="L1" s="3"/>
      <c r="M1" s="3"/>
      <c r="N1" s="3"/>
    </row>
    <row r="2" spans="1:14" ht="15" customHeight="1" x14ac:dyDescent="0.25">
      <c r="A2" s="97"/>
      <c r="B2" s="97"/>
      <c r="C2" s="97"/>
      <c r="D2" s="97"/>
      <c r="E2" s="97"/>
      <c r="F2" s="97"/>
      <c r="G2" s="97"/>
      <c r="H2" s="97"/>
      <c r="I2" s="3"/>
      <c r="J2" s="3"/>
      <c r="K2" s="3"/>
      <c r="L2" s="3"/>
      <c r="M2" s="3"/>
      <c r="N2" s="3"/>
    </row>
    <row r="3" spans="1:14" x14ac:dyDescent="0.25">
      <c r="A3" s="102" t="s">
        <v>13</v>
      </c>
      <c r="B3" s="102"/>
      <c r="C3" s="102"/>
      <c r="D3" s="102"/>
      <c r="E3" s="103"/>
      <c r="F3" s="4" t="s">
        <v>1</v>
      </c>
      <c r="G3" s="35" t="s">
        <v>55</v>
      </c>
      <c r="H3" s="35" t="s">
        <v>55</v>
      </c>
      <c r="I3" s="35" t="s">
        <v>55</v>
      </c>
      <c r="J3" s="35" t="s">
        <v>55</v>
      </c>
      <c r="K3" s="35" t="s">
        <v>55</v>
      </c>
      <c r="L3" s="35" t="s">
        <v>55</v>
      </c>
      <c r="M3" s="35" t="s">
        <v>55</v>
      </c>
      <c r="N3" s="69" t="s">
        <v>55</v>
      </c>
    </row>
    <row r="4" spans="1:14" ht="15.75" thickBot="1" x14ac:dyDescent="0.3">
      <c r="A4" s="134"/>
      <c r="B4" s="134"/>
      <c r="C4" s="134"/>
      <c r="D4" s="134"/>
      <c r="E4" s="104"/>
      <c r="F4" s="4">
        <v>2021</v>
      </c>
      <c r="G4" s="53" t="s">
        <v>57</v>
      </c>
      <c r="H4" s="53" t="s">
        <v>59</v>
      </c>
      <c r="I4" s="53" t="s">
        <v>60</v>
      </c>
      <c r="J4" s="53" t="s">
        <v>62</v>
      </c>
      <c r="K4" s="53" t="s">
        <v>61</v>
      </c>
      <c r="L4" s="53" t="s">
        <v>64</v>
      </c>
      <c r="M4" s="53" t="s">
        <v>65</v>
      </c>
      <c r="N4" s="53" t="s">
        <v>89</v>
      </c>
    </row>
    <row r="5" spans="1:14" ht="15.75" thickTop="1" x14ac:dyDescent="0.25">
      <c r="A5" s="135" t="s">
        <v>2</v>
      </c>
      <c r="B5" s="136"/>
      <c r="C5" s="136"/>
      <c r="D5" s="136"/>
      <c r="E5" s="136"/>
      <c r="F5" s="4" t="s">
        <v>3</v>
      </c>
      <c r="G5" s="5" t="s">
        <v>3</v>
      </c>
      <c r="H5" s="5" t="s">
        <v>3</v>
      </c>
      <c r="I5" s="5" t="s">
        <v>3</v>
      </c>
      <c r="J5" s="5" t="s">
        <v>3</v>
      </c>
      <c r="K5" s="5" t="s">
        <v>3</v>
      </c>
      <c r="L5" s="5" t="s">
        <v>3</v>
      </c>
      <c r="M5" s="5" t="s">
        <v>3</v>
      </c>
      <c r="N5" s="5" t="s">
        <v>3</v>
      </c>
    </row>
    <row r="6" spans="1:14" x14ac:dyDescent="0.25">
      <c r="A6" s="137" t="s">
        <v>86</v>
      </c>
      <c r="B6" s="137"/>
      <c r="C6" s="137"/>
      <c r="D6" s="137"/>
      <c r="E6" s="138"/>
      <c r="F6" s="20">
        <v>96230</v>
      </c>
      <c r="G6" s="54">
        <v>94230</v>
      </c>
      <c r="H6" s="18">
        <v>94230</v>
      </c>
      <c r="I6" s="54">
        <v>94230</v>
      </c>
      <c r="J6" s="54">
        <v>94230</v>
      </c>
      <c r="K6" s="18">
        <v>94230</v>
      </c>
      <c r="L6" s="54">
        <v>94230</v>
      </c>
      <c r="M6" s="18">
        <v>93371</v>
      </c>
      <c r="N6" s="88">
        <v>93371</v>
      </c>
    </row>
    <row r="7" spans="1:14" x14ac:dyDescent="0.25">
      <c r="A7" s="55" t="s">
        <v>87</v>
      </c>
      <c r="B7" s="56"/>
      <c r="C7" s="56"/>
      <c r="D7" s="56"/>
      <c r="E7" s="56"/>
      <c r="F7" s="20">
        <v>4000</v>
      </c>
      <c r="G7" s="20">
        <v>4000</v>
      </c>
      <c r="H7" s="9">
        <v>4000</v>
      </c>
      <c r="I7" s="20">
        <v>5700</v>
      </c>
      <c r="J7" s="20">
        <v>5700</v>
      </c>
      <c r="K7" s="9">
        <v>5000</v>
      </c>
      <c r="L7" s="9">
        <v>5000</v>
      </c>
      <c r="M7" s="9">
        <v>5800</v>
      </c>
      <c r="N7" s="84">
        <v>5800</v>
      </c>
    </row>
    <row r="8" spans="1:14" x14ac:dyDescent="0.25">
      <c r="A8" s="132" t="s">
        <v>14</v>
      </c>
      <c r="B8" s="133"/>
      <c r="C8" s="133"/>
      <c r="D8" s="133"/>
      <c r="E8" s="133"/>
      <c r="F8" s="20">
        <v>5080</v>
      </c>
      <c r="G8" s="20">
        <v>6330</v>
      </c>
      <c r="H8" s="9">
        <v>6330</v>
      </c>
      <c r="I8" s="20">
        <v>7020</v>
      </c>
      <c r="J8" s="20">
        <v>7020</v>
      </c>
      <c r="K8" s="9">
        <v>6950</v>
      </c>
      <c r="L8" s="9">
        <v>6950</v>
      </c>
      <c r="M8" s="9">
        <v>6967</v>
      </c>
      <c r="N8" s="84">
        <v>6967</v>
      </c>
    </row>
    <row r="9" spans="1:14" x14ac:dyDescent="0.25">
      <c r="A9" s="132" t="s">
        <v>15</v>
      </c>
      <c r="B9" s="133"/>
      <c r="C9" s="133"/>
      <c r="D9" s="133"/>
      <c r="E9" s="133"/>
      <c r="F9" s="20">
        <v>3615</v>
      </c>
      <c r="G9" s="20">
        <v>3615</v>
      </c>
      <c r="H9" s="9">
        <v>3615</v>
      </c>
      <c r="I9" s="20">
        <v>3675</v>
      </c>
      <c r="J9" s="20">
        <v>3675</v>
      </c>
      <c r="K9" s="9">
        <v>3675</v>
      </c>
      <c r="L9" s="9">
        <v>3675</v>
      </c>
      <c r="M9" s="9">
        <v>3675</v>
      </c>
      <c r="N9" s="84">
        <v>3675</v>
      </c>
    </row>
    <row r="10" spans="1:14" x14ac:dyDescent="0.25">
      <c r="A10" s="132" t="s">
        <v>16</v>
      </c>
      <c r="B10" s="133"/>
      <c r="C10" s="133"/>
      <c r="D10" s="133"/>
      <c r="E10" s="133"/>
      <c r="F10" s="20">
        <v>24429</v>
      </c>
      <c r="G10" s="20">
        <v>27718</v>
      </c>
      <c r="H10" s="9">
        <v>27718</v>
      </c>
      <c r="I10" s="20">
        <v>28269</v>
      </c>
      <c r="J10" s="20">
        <v>28269</v>
      </c>
      <c r="K10" s="9">
        <v>28095</v>
      </c>
      <c r="L10" s="9">
        <v>28095</v>
      </c>
      <c r="M10" s="9">
        <v>28502</v>
      </c>
      <c r="N10" s="84">
        <v>28502</v>
      </c>
    </row>
    <row r="11" spans="1:14" x14ac:dyDescent="0.25">
      <c r="A11" s="132" t="s">
        <v>17</v>
      </c>
      <c r="B11" s="133"/>
      <c r="C11" s="133"/>
      <c r="D11" s="133"/>
      <c r="E11" s="133"/>
      <c r="F11" s="20">
        <v>570</v>
      </c>
      <c r="G11" s="20">
        <v>570</v>
      </c>
      <c r="H11" s="9">
        <v>570</v>
      </c>
      <c r="I11" s="20">
        <v>570</v>
      </c>
      <c r="J11" s="20">
        <v>570</v>
      </c>
      <c r="K11" s="9">
        <v>570</v>
      </c>
      <c r="L11" s="9">
        <v>570</v>
      </c>
      <c r="M11" s="9">
        <v>570</v>
      </c>
      <c r="N11" s="84">
        <v>570</v>
      </c>
    </row>
    <row r="12" spans="1:14" x14ac:dyDescent="0.25">
      <c r="A12" s="132" t="s">
        <v>18</v>
      </c>
      <c r="B12" s="133"/>
      <c r="C12" s="133"/>
      <c r="D12" s="133"/>
      <c r="E12" s="133"/>
      <c r="F12" s="20">
        <v>480</v>
      </c>
      <c r="G12" s="20">
        <v>480</v>
      </c>
      <c r="H12" s="9">
        <v>480</v>
      </c>
      <c r="I12" s="20">
        <v>480</v>
      </c>
      <c r="J12" s="20">
        <v>480</v>
      </c>
      <c r="K12" s="9">
        <v>480</v>
      </c>
      <c r="L12" s="9">
        <v>480</v>
      </c>
      <c r="M12" s="9">
        <v>480</v>
      </c>
      <c r="N12" s="84">
        <v>480</v>
      </c>
    </row>
    <row r="13" spans="1:14" x14ac:dyDescent="0.25">
      <c r="A13" s="132" t="s">
        <v>19</v>
      </c>
      <c r="B13" s="133"/>
      <c r="C13" s="133"/>
      <c r="D13" s="133"/>
      <c r="E13" s="133"/>
      <c r="F13" s="20">
        <v>16150</v>
      </c>
      <c r="G13" s="20">
        <v>16150</v>
      </c>
      <c r="H13" s="9">
        <v>16150</v>
      </c>
      <c r="I13" s="20">
        <v>16351</v>
      </c>
      <c r="J13" s="20">
        <v>16501</v>
      </c>
      <c r="K13" s="9">
        <v>16703</v>
      </c>
      <c r="L13" s="9">
        <v>16703</v>
      </c>
      <c r="M13" s="9">
        <v>18953</v>
      </c>
      <c r="N13" s="85">
        <v>19353</v>
      </c>
    </row>
    <row r="14" spans="1:14" x14ac:dyDescent="0.25">
      <c r="A14" s="132" t="s">
        <v>20</v>
      </c>
      <c r="B14" s="133"/>
      <c r="C14" s="133"/>
      <c r="D14" s="133"/>
      <c r="E14" s="133"/>
      <c r="F14" s="20">
        <v>39030</v>
      </c>
      <c r="G14" s="20">
        <v>42641</v>
      </c>
      <c r="H14" s="9">
        <v>30141</v>
      </c>
      <c r="I14" s="20">
        <v>37135</v>
      </c>
      <c r="J14" s="20">
        <v>37085</v>
      </c>
      <c r="K14" s="9">
        <v>37085</v>
      </c>
      <c r="L14" s="9">
        <v>37085</v>
      </c>
      <c r="M14" s="9">
        <v>42440</v>
      </c>
      <c r="N14" s="85">
        <v>44440</v>
      </c>
    </row>
    <row r="15" spans="1:14" x14ac:dyDescent="0.25">
      <c r="A15" s="115" t="s">
        <v>88</v>
      </c>
      <c r="B15" s="115"/>
      <c r="C15" s="115"/>
      <c r="D15" s="115"/>
      <c r="E15" s="132"/>
      <c r="F15" s="20">
        <v>13981</v>
      </c>
      <c r="G15" s="20">
        <v>13981</v>
      </c>
      <c r="H15" s="9">
        <v>8981</v>
      </c>
      <c r="I15" s="20">
        <v>8981</v>
      </c>
      <c r="J15" s="20">
        <v>8981</v>
      </c>
      <c r="K15" s="9">
        <v>8981</v>
      </c>
      <c r="L15" s="9">
        <v>8981</v>
      </c>
      <c r="M15" s="9">
        <v>8981</v>
      </c>
      <c r="N15" s="84">
        <v>8981</v>
      </c>
    </row>
    <row r="16" spans="1:14" x14ac:dyDescent="0.25">
      <c r="A16" s="132" t="s">
        <v>21</v>
      </c>
      <c r="B16" s="133"/>
      <c r="C16" s="133"/>
      <c r="D16" s="133"/>
      <c r="E16" s="133"/>
      <c r="F16" s="20">
        <v>21000</v>
      </c>
      <c r="G16" s="20">
        <v>21000</v>
      </c>
      <c r="H16" s="9">
        <v>21000</v>
      </c>
      <c r="I16" s="20">
        <v>21000</v>
      </c>
      <c r="J16" s="20">
        <v>37025</v>
      </c>
      <c r="K16" s="9">
        <v>37775</v>
      </c>
      <c r="L16" s="9">
        <v>37775</v>
      </c>
      <c r="M16" s="9">
        <v>37775</v>
      </c>
      <c r="N16" s="84">
        <v>37775</v>
      </c>
    </row>
    <row r="17" spans="1:14" x14ac:dyDescent="0.25">
      <c r="A17" s="132" t="s">
        <v>22</v>
      </c>
      <c r="B17" s="133"/>
      <c r="C17" s="133"/>
      <c r="D17" s="133"/>
      <c r="E17" s="133"/>
      <c r="F17" s="20">
        <v>1200</v>
      </c>
      <c r="G17" s="20">
        <v>1200</v>
      </c>
      <c r="H17" s="9">
        <v>1200</v>
      </c>
      <c r="I17" s="20">
        <v>1200</v>
      </c>
      <c r="J17" s="20">
        <v>1200</v>
      </c>
      <c r="K17" s="9">
        <v>1200</v>
      </c>
      <c r="L17" s="9">
        <v>1200</v>
      </c>
      <c r="M17" s="9">
        <v>1200</v>
      </c>
      <c r="N17" s="84">
        <v>1200</v>
      </c>
    </row>
    <row r="18" spans="1:14" x14ac:dyDescent="0.25">
      <c r="A18" s="132" t="s">
        <v>23</v>
      </c>
      <c r="B18" s="133"/>
      <c r="C18" s="133"/>
      <c r="D18" s="133"/>
      <c r="E18" s="133"/>
      <c r="F18" s="20">
        <v>86631</v>
      </c>
      <c r="G18" s="20">
        <v>122319</v>
      </c>
      <c r="H18" s="9">
        <v>117819</v>
      </c>
      <c r="I18" s="20">
        <v>124335</v>
      </c>
      <c r="J18" s="20">
        <v>124935</v>
      </c>
      <c r="K18" s="9">
        <v>124927</v>
      </c>
      <c r="L18" s="9">
        <v>125627</v>
      </c>
      <c r="M18" s="9">
        <v>136347</v>
      </c>
      <c r="N18" s="85">
        <v>139047</v>
      </c>
    </row>
    <row r="19" spans="1:14" x14ac:dyDescent="0.25">
      <c r="A19" s="132" t="s">
        <v>24</v>
      </c>
      <c r="B19" s="133"/>
      <c r="C19" s="133"/>
      <c r="D19" s="133"/>
      <c r="E19" s="133"/>
      <c r="F19" s="20">
        <v>2700</v>
      </c>
      <c r="G19" s="20">
        <v>2700</v>
      </c>
      <c r="H19" s="9">
        <v>2700</v>
      </c>
      <c r="I19" s="20">
        <v>3250</v>
      </c>
      <c r="J19" s="20">
        <v>3250</v>
      </c>
      <c r="K19" s="9">
        <v>3250</v>
      </c>
      <c r="L19" s="20">
        <v>3250</v>
      </c>
      <c r="M19" s="9">
        <v>3250</v>
      </c>
      <c r="N19" s="84">
        <v>3250</v>
      </c>
    </row>
    <row r="20" spans="1:14" x14ac:dyDescent="0.25">
      <c r="A20" s="132" t="s">
        <v>25</v>
      </c>
      <c r="B20" s="133"/>
      <c r="C20" s="133"/>
      <c r="D20" s="133"/>
      <c r="E20" s="133"/>
      <c r="F20" s="20">
        <v>9400</v>
      </c>
      <c r="G20" s="20">
        <v>9400</v>
      </c>
      <c r="H20" s="9">
        <v>9400</v>
      </c>
      <c r="I20" s="20">
        <v>9362</v>
      </c>
      <c r="J20" s="20">
        <v>9362</v>
      </c>
      <c r="K20" s="20">
        <v>9362</v>
      </c>
      <c r="L20" s="20">
        <v>9362</v>
      </c>
      <c r="M20" s="9">
        <v>10362</v>
      </c>
      <c r="N20" s="85">
        <v>10096</v>
      </c>
    </row>
    <row r="21" spans="1:14" x14ac:dyDescent="0.25">
      <c r="A21" s="132" t="s">
        <v>26</v>
      </c>
      <c r="B21" s="133"/>
      <c r="C21" s="133"/>
      <c r="D21" s="133"/>
      <c r="E21" s="133"/>
      <c r="F21" s="20">
        <v>0</v>
      </c>
      <c r="G21" s="20">
        <v>0</v>
      </c>
      <c r="H21" s="9">
        <v>22000</v>
      </c>
      <c r="I21" s="20">
        <v>22000</v>
      </c>
      <c r="J21" s="20">
        <v>22000</v>
      </c>
      <c r="K21" s="20">
        <v>22000</v>
      </c>
      <c r="L21" s="20">
        <v>22000</v>
      </c>
      <c r="M21" s="20">
        <v>22000</v>
      </c>
      <c r="N21" s="86">
        <v>22000</v>
      </c>
    </row>
    <row r="22" spans="1:14" ht="15.75" thickBot="1" x14ac:dyDescent="0.3">
      <c r="A22" s="132" t="s">
        <v>27</v>
      </c>
      <c r="B22" s="133"/>
      <c r="C22" s="133"/>
      <c r="D22" s="133"/>
      <c r="E22" s="133"/>
      <c r="F22" s="21">
        <v>4500</v>
      </c>
      <c r="G22" s="21">
        <v>4500</v>
      </c>
      <c r="H22" s="14">
        <v>4500</v>
      </c>
      <c r="I22" s="21">
        <v>4500</v>
      </c>
      <c r="J22" s="21">
        <v>4500</v>
      </c>
      <c r="K22" s="21">
        <v>4500</v>
      </c>
      <c r="L22" s="21">
        <v>4500</v>
      </c>
      <c r="M22" s="21">
        <v>4500</v>
      </c>
      <c r="N22" s="89">
        <v>4500</v>
      </c>
    </row>
    <row r="23" spans="1:14" ht="15.75" thickTop="1" x14ac:dyDescent="0.25">
      <c r="A23" s="139" t="s">
        <v>28</v>
      </c>
      <c r="B23" s="140"/>
      <c r="C23" s="140"/>
      <c r="D23" s="140"/>
      <c r="E23" s="140"/>
      <c r="F23" s="57">
        <f t="shared" ref="F23:K23" si="0">SUM(F6:F22)</f>
        <v>328996</v>
      </c>
      <c r="G23" s="57">
        <f t="shared" si="0"/>
        <v>370834</v>
      </c>
      <c r="H23" s="57">
        <f t="shared" si="0"/>
        <v>370834</v>
      </c>
      <c r="I23" s="57">
        <f t="shared" si="0"/>
        <v>388058</v>
      </c>
      <c r="J23" s="57">
        <f t="shared" si="0"/>
        <v>404783</v>
      </c>
      <c r="K23" s="57">
        <f t="shared" si="0"/>
        <v>404783</v>
      </c>
      <c r="L23" s="57">
        <f>SUM(L6:L22)</f>
        <v>405483</v>
      </c>
      <c r="M23" s="57">
        <f>SUM(M6:M22)</f>
        <v>425173</v>
      </c>
      <c r="N23" s="90">
        <f>SUM(N6:N22)</f>
        <v>430007</v>
      </c>
    </row>
    <row r="24" spans="1:14" x14ac:dyDescent="0.25">
      <c r="A24" s="114" t="s">
        <v>29</v>
      </c>
      <c r="B24" s="114"/>
      <c r="C24" s="114"/>
      <c r="D24" s="114"/>
      <c r="E24" s="114"/>
      <c r="F24" s="58">
        <f>SUM(F25+F26+F27+F28+F29)</f>
        <v>792129</v>
      </c>
      <c r="G24" s="23">
        <f t="shared" ref="G24:M24" si="1">SUM(G25:G29)</f>
        <v>822341</v>
      </c>
      <c r="H24" s="23">
        <f t="shared" si="1"/>
        <v>822341</v>
      </c>
      <c r="I24" s="23">
        <f t="shared" si="1"/>
        <v>821829</v>
      </c>
      <c r="J24" s="23">
        <f t="shared" si="1"/>
        <v>821829</v>
      </c>
      <c r="K24" s="23">
        <f t="shared" si="1"/>
        <v>821829</v>
      </c>
      <c r="L24" s="23">
        <f t="shared" si="1"/>
        <v>821829</v>
      </c>
      <c r="M24" s="23">
        <f t="shared" si="1"/>
        <v>808153</v>
      </c>
      <c r="N24" s="91">
        <f>SUM(N25:N29)</f>
        <v>795288</v>
      </c>
    </row>
    <row r="25" spans="1:14" x14ac:dyDescent="0.25">
      <c r="A25" s="113" t="s">
        <v>30</v>
      </c>
      <c r="B25" s="113"/>
      <c r="C25" s="113"/>
      <c r="D25" s="113"/>
      <c r="E25" s="113"/>
      <c r="F25" s="9">
        <v>199129</v>
      </c>
      <c r="G25" s="20">
        <v>199129</v>
      </c>
      <c r="H25" s="20">
        <v>199129</v>
      </c>
      <c r="I25" s="20">
        <v>199129</v>
      </c>
      <c r="J25" s="20">
        <v>199129</v>
      </c>
      <c r="K25" s="20">
        <v>199129</v>
      </c>
      <c r="L25" s="20">
        <v>199129</v>
      </c>
      <c r="M25" s="20">
        <v>199129</v>
      </c>
      <c r="N25" s="84">
        <v>199129</v>
      </c>
    </row>
    <row r="26" spans="1:14" x14ac:dyDescent="0.25">
      <c r="A26" s="113" t="s">
        <v>31</v>
      </c>
      <c r="B26" s="113"/>
      <c r="C26" s="113"/>
      <c r="D26" s="113"/>
      <c r="E26" s="113"/>
      <c r="F26" s="9">
        <v>548000</v>
      </c>
      <c r="G26" s="20">
        <v>548000</v>
      </c>
      <c r="H26" s="20">
        <v>548000</v>
      </c>
      <c r="I26" s="20">
        <v>548000</v>
      </c>
      <c r="J26" s="20">
        <v>548000</v>
      </c>
      <c r="K26" s="20">
        <v>548000</v>
      </c>
      <c r="L26" s="20">
        <v>548000</v>
      </c>
      <c r="M26" s="9">
        <v>534324</v>
      </c>
      <c r="N26" s="85">
        <v>543646</v>
      </c>
    </row>
    <row r="27" spans="1:14" x14ac:dyDescent="0.25">
      <c r="A27" s="98" t="s">
        <v>54</v>
      </c>
      <c r="B27" s="99"/>
      <c r="C27" s="99"/>
      <c r="D27" s="99"/>
      <c r="E27" s="100"/>
      <c r="F27" s="9">
        <v>0</v>
      </c>
      <c r="G27" s="20">
        <v>30212</v>
      </c>
      <c r="H27" s="20">
        <v>30212</v>
      </c>
      <c r="I27" s="20">
        <v>29700</v>
      </c>
      <c r="J27" s="20">
        <v>29700</v>
      </c>
      <c r="K27" s="20">
        <v>29700</v>
      </c>
      <c r="L27" s="9">
        <v>29700</v>
      </c>
      <c r="M27" s="9">
        <v>29700</v>
      </c>
      <c r="N27" s="85">
        <v>7513</v>
      </c>
    </row>
    <row r="28" spans="1:14" x14ac:dyDescent="0.25">
      <c r="A28" s="113" t="s">
        <v>66</v>
      </c>
      <c r="B28" s="113"/>
      <c r="C28" s="113"/>
      <c r="D28" s="113"/>
      <c r="E28" s="113"/>
      <c r="F28" s="12">
        <v>45000</v>
      </c>
      <c r="G28" s="9">
        <v>45000</v>
      </c>
      <c r="H28" s="9">
        <v>45000</v>
      </c>
      <c r="I28" s="20">
        <v>45000</v>
      </c>
      <c r="J28" s="20">
        <v>45000</v>
      </c>
      <c r="K28" s="20">
        <v>45000</v>
      </c>
      <c r="L28" s="20">
        <v>45000</v>
      </c>
      <c r="M28" s="9">
        <v>45000</v>
      </c>
      <c r="N28" s="84">
        <v>45000</v>
      </c>
    </row>
    <row r="29" spans="1:14" x14ac:dyDescent="0.25">
      <c r="A29" s="113" t="s">
        <v>32</v>
      </c>
      <c r="B29" s="113"/>
      <c r="C29" s="113"/>
      <c r="D29" s="113"/>
      <c r="E29" s="113"/>
      <c r="F29" s="20">
        <v>0</v>
      </c>
      <c r="G29" s="59">
        <v>0</v>
      </c>
      <c r="H29" s="59">
        <v>0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92">
        <v>0</v>
      </c>
    </row>
    <row r="30" spans="1:14" ht="15.75" thickBot="1" x14ac:dyDescent="0.3">
      <c r="A30" s="61" t="s">
        <v>33</v>
      </c>
      <c r="B30" s="62"/>
      <c r="C30" s="62"/>
      <c r="D30" s="62"/>
      <c r="E30" s="62"/>
      <c r="F30" s="29">
        <f>SUM(F23:F24)</f>
        <v>1121125</v>
      </c>
      <c r="G30" s="29">
        <f t="shared" ref="G30:L30" si="2">SUM(G23+G24)</f>
        <v>1193175</v>
      </c>
      <c r="H30" s="29">
        <f t="shared" si="2"/>
        <v>1193175</v>
      </c>
      <c r="I30" s="29">
        <f t="shared" si="2"/>
        <v>1209887</v>
      </c>
      <c r="J30" s="29">
        <f t="shared" si="2"/>
        <v>1226612</v>
      </c>
      <c r="K30" s="29">
        <f t="shared" si="2"/>
        <v>1226612</v>
      </c>
      <c r="L30" s="29">
        <f t="shared" si="2"/>
        <v>1227312</v>
      </c>
      <c r="M30" s="29">
        <f>M23+M24</f>
        <v>1233326</v>
      </c>
      <c r="N30" s="29">
        <f>N23+N24</f>
        <v>1225295</v>
      </c>
    </row>
    <row r="31" spans="1:14" x14ac:dyDescent="0.25">
      <c r="A31" s="63"/>
      <c r="B31" s="63"/>
      <c r="C31" s="63"/>
      <c r="D31" s="63"/>
      <c r="E31" s="63"/>
      <c r="F31" s="32"/>
      <c r="G31" s="32"/>
      <c r="H31" s="32"/>
      <c r="I31" s="32"/>
      <c r="J31" s="32"/>
      <c r="K31" s="32"/>
      <c r="L31" s="32"/>
      <c r="M31" s="32"/>
      <c r="N31" s="32"/>
    </row>
    <row r="32" spans="1:14" x14ac:dyDescent="0.25">
      <c r="A32" s="63"/>
      <c r="B32" s="63"/>
      <c r="C32" s="63"/>
      <c r="D32" s="63"/>
      <c r="E32" s="63"/>
      <c r="F32" s="32"/>
      <c r="G32" s="32"/>
      <c r="H32" s="32"/>
      <c r="I32" s="32"/>
      <c r="J32" s="32"/>
      <c r="K32" s="32"/>
      <c r="L32" s="32"/>
      <c r="M32" s="32"/>
      <c r="N32" s="32"/>
    </row>
    <row r="33" spans="1:14" x14ac:dyDescent="0.25">
      <c r="A33" s="63"/>
      <c r="B33" s="63"/>
      <c r="C33" s="63"/>
      <c r="D33" s="63"/>
      <c r="E33" s="63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25">
      <c r="A34" s="63"/>
      <c r="B34" s="63"/>
      <c r="C34" s="63"/>
      <c r="D34" s="63"/>
      <c r="E34" s="63"/>
      <c r="F34" s="32"/>
      <c r="G34" s="32"/>
      <c r="H34" s="32"/>
      <c r="I34" s="32"/>
      <c r="J34" s="32"/>
      <c r="K34" s="32"/>
      <c r="L34" s="32"/>
      <c r="M34" s="32"/>
      <c r="N34" s="32"/>
    </row>
    <row r="35" spans="1:14" x14ac:dyDescent="0.25">
      <c r="A35" s="63"/>
      <c r="B35" s="63"/>
      <c r="C35" s="63"/>
      <c r="D35" s="63"/>
      <c r="E35" s="63"/>
      <c r="F35" s="32"/>
      <c r="G35" s="32"/>
      <c r="H35" s="32"/>
      <c r="I35" s="32"/>
      <c r="J35" s="32"/>
      <c r="K35" s="32"/>
      <c r="L35" s="32"/>
      <c r="M35" s="32"/>
      <c r="N35" s="32"/>
    </row>
    <row r="36" spans="1:14" x14ac:dyDescent="0.25">
      <c r="A36" s="63"/>
      <c r="B36" s="63"/>
      <c r="C36" s="63"/>
      <c r="D36" s="63"/>
      <c r="E36" s="63"/>
      <c r="F36" s="32"/>
      <c r="G36" s="32"/>
      <c r="H36" s="32"/>
      <c r="I36" s="32"/>
      <c r="J36" s="32"/>
      <c r="K36" s="32"/>
      <c r="L36" s="32"/>
      <c r="M36" s="32"/>
      <c r="N36" s="32"/>
    </row>
    <row r="37" spans="1:14" s="1" customFormat="1" ht="10.5" customHeight="1" x14ac:dyDescent="0.25">
      <c r="A37" s="63"/>
      <c r="B37" s="63"/>
      <c r="C37" s="63"/>
      <c r="D37" s="63"/>
      <c r="E37" s="63"/>
      <c r="F37" s="32"/>
      <c r="G37" s="32"/>
      <c r="H37" s="32"/>
      <c r="I37" s="32"/>
      <c r="J37" s="32"/>
      <c r="K37" s="32"/>
      <c r="L37" s="32"/>
      <c r="M37" s="32"/>
      <c r="N37" s="32"/>
    </row>
    <row r="38" spans="1:14" s="1" customFormat="1" hidden="1" x14ac:dyDescent="0.25">
      <c r="A38" s="63"/>
      <c r="B38" s="63"/>
      <c r="C38" s="63"/>
      <c r="D38" s="63"/>
      <c r="E38" s="63"/>
      <c r="F38" s="32"/>
      <c r="G38" s="32"/>
      <c r="H38" s="32"/>
      <c r="I38" s="32"/>
      <c r="J38" s="32"/>
      <c r="K38" s="32"/>
      <c r="L38" s="32"/>
      <c r="M38" s="32"/>
      <c r="N38" s="32"/>
    </row>
    <row r="39" spans="1:14" hidden="1" x14ac:dyDescent="0.2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</row>
    <row r="40" spans="1:14" x14ac:dyDescent="0.25">
      <c r="A40" s="102" t="s">
        <v>34</v>
      </c>
      <c r="B40" s="102"/>
      <c r="C40" s="102"/>
      <c r="D40" s="102"/>
      <c r="E40" s="102"/>
      <c r="F40" s="4" t="s">
        <v>1</v>
      </c>
      <c r="G40" s="35" t="s">
        <v>55</v>
      </c>
      <c r="H40" s="35" t="s">
        <v>55</v>
      </c>
      <c r="I40" s="35" t="s">
        <v>55</v>
      </c>
      <c r="J40" s="35" t="s">
        <v>55</v>
      </c>
      <c r="K40" s="35" t="s">
        <v>55</v>
      </c>
      <c r="L40" s="35" t="s">
        <v>55</v>
      </c>
      <c r="M40" s="35" t="s">
        <v>55</v>
      </c>
      <c r="N40" s="69" t="s">
        <v>55</v>
      </c>
    </row>
    <row r="41" spans="1:14" x14ac:dyDescent="0.25">
      <c r="A41" s="102"/>
      <c r="B41" s="102"/>
      <c r="C41" s="102"/>
      <c r="D41" s="102"/>
      <c r="E41" s="102"/>
      <c r="F41" s="4">
        <v>2021</v>
      </c>
      <c r="G41" s="53" t="s">
        <v>57</v>
      </c>
      <c r="H41" s="53" t="s">
        <v>59</v>
      </c>
      <c r="I41" s="53" t="s">
        <v>60</v>
      </c>
      <c r="J41" s="53" t="s">
        <v>62</v>
      </c>
      <c r="K41" s="53" t="s">
        <v>61</v>
      </c>
      <c r="L41" s="53" t="s">
        <v>64</v>
      </c>
      <c r="M41" s="65">
        <v>44544</v>
      </c>
      <c r="N41" s="65">
        <v>44561</v>
      </c>
    </row>
    <row r="42" spans="1:14" x14ac:dyDescent="0.25">
      <c r="A42" s="102" t="s">
        <v>2</v>
      </c>
      <c r="B42" s="102"/>
      <c r="C42" s="102"/>
      <c r="D42" s="102"/>
      <c r="E42" s="102"/>
      <c r="F42" s="35" t="s">
        <v>3</v>
      </c>
      <c r="G42" s="35" t="s">
        <v>3</v>
      </c>
      <c r="H42" s="35" t="s">
        <v>3</v>
      </c>
      <c r="I42" s="35" t="s">
        <v>3</v>
      </c>
      <c r="J42" s="35" t="s">
        <v>3</v>
      </c>
      <c r="K42" s="35" t="s">
        <v>3</v>
      </c>
      <c r="L42" s="35" t="s">
        <v>3</v>
      </c>
      <c r="M42" s="35" t="s">
        <v>3</v>
      </c>
      <c r="N42" s="69" t="s">
        <v>3</v>
      </c>
    </row>
    <row r="43" spans="1:14" x14ac:dyDescent="0.25">
      <c r="A43" s="113" t="s">
        <v>35</v>
      </c>
      <c r="B43" s="113"/>
      <c r="C43" s="113"/>
      <c r="D43" s="113"/>
      <c r="E43" s="113"/>
      <c r="F43" s="12">
        <v>10000</v>
      </c>
      <c r="G43" s="12">
        <v>10000</v>
      </c>
      <c r="H43" s="9">
        <v>15550</v>
      </c>
      <c r="I43" s="9">
        <v>15550</v>
      </c>
      <c r="J43" s="9">
        <v>15550</v>
      </c>
      <c r="K43" s="9">
        <v>15550</v>
      </c>
      <c r="L43" s="9">
        <v>15550</v>
      </c>
      <c r="M43" s="9">
        <v>15550</v>
      </c>
      <c r="N43" s="84">
        <v>15550</v>
      </c>
    </row>
    <row r="44" spans="1:14" x14ac:dyDescent="0.25">
      <c r="A44" s="113" t="s">
        <v>45</v>
      </c>
      <c r="B44" s="113"/>
      <c r="C44" s="113"/>
      <c r="D44" s="113"/>
      <c r="E44" s="113"/>
      <c r="F44" s="12">
        <v>0</v>
      </c>
      <c r="G44" s="12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84">
        <v>0</v>
      </c>
    </row>
    <row r="45" spans="1:14" x14ac:dyDescent="0.25">
      <c r="A45" s="113" t="s">
        <v>36</v>
      </c>
      <c r="B45" s="113"/>
      <c r="C45" s="113"/>
      <c r="D45" s="113"/>
      <c r="E45" s="113"/>
      <c r="F45" s="12">
        <v>29600</v>
      </c>
      <c r="G45" s="12">
        <v>29600</v>
      </c>
      <c r="H45" s="9">
        <v>41300</v>
      </c>
      <c r="I45" s="9">
        <v>41300</v>
      </c>
      <c r="J45" s="9">
        <v>58000</v>
      </c>
      <c r="K45" s="9">
        <v>58000</v>
      </c>
      <c r="L45" s="9">
        <v>58000</v>
      </c>
      <c r="M45" s="9">
        <v>58000</v>
      </c>
      <c r="N45" s="84">
        <v>58000</v>
      </c>
    </row>
    <row r="46" spans="1:14" x14ac:dyDescent="0.25">
      <c r="A46" s="113" t="s">
        <v>37</v>
      </c>
      <c r="B46" s="113"/>
      <c r="C46" s="113"/>
      <c r="D46" s="113"/>
      <c r="E46" s="113"/>
      <c r="F46" s="12">
        <v>0</v>
      </c>
      <c r="G46" s="20">
        <v>2200</v>
      </c>
      <c r="H46" s="9">
        <v>2200</v>
      </c>
      <c r="I46" s="20">
        <v>2200</v>
      </c>
      <c r="J46" s="20">
        <v>2200</v>
      </c>
      <c r="K46" s="20">
        <v>2200</v>
      </c>
      <c r="L46" s="9">
        <v>7200</v>
      </c>
      <c r="M46" s="9">
        <v>7200</v>
      </c>
      <c r="N46" s="84">
        <v>7200</v>
      </c>
    </row>
    <row r="47" spans="1:14" x14ac:dyDescent="0.25">
      <c r="A47" s="113" t="s">
        <v>38</v>
      </c>
      <c r="B47" s="113"/>
      <c r="C47" s="113"/>
      <c r="D47" s="113"/>
      <c r="E47" s="113"/>
      <c r="F47" s="12">
        <v>190800</v>
      </c>
      <c r="G47" s="20">
        <v>197300</v>
      </c>
      <c r="H47" s="9">
        <v>185600</v>
      </c>
      <c r="I47" s="20">
        <v>248100</v>
      </c>
      <c r="J47" s="20">
        <v>234900</v>
      </c>
      <c r="K47" s="20">
        <v>234900</v>
      </c>
      <c r="L47" s="9">
        <v>306628</v>
      </c>
      <c r="M47" s="9">
        <v>402228</v>
      </c>
      <c r="N47" s="85">
        <v>481328</v>
      </c>
    </row>
    <row r="48" spans="1:14" x14ac:dyDescent="0.25">
      <c r="A48" s="113" t="s">
        <v>44</v>
      </c>
      <c r="B48" s="113"/>
      <c r="C48" s="113"/>
      <c r="D48" s="113"/>
      <c r="E48" s="113"/>
      <c r="F48" s="12">
        <v>4000</v>
      </c>
      <c r="G48" s="20">
        <v>1800</v>
      </c>
      <c r="H48" s="20">
        <v>1800</v>
      </c>
      <c r="I48" s="20">
        <v>1800</v>
      </c>
      <c r="J48" s="20">
        <v>1800</v>
      </c>
      <c r="K48" s="20">
        <v>1800</v>
      </c>
      <c r="L48" s="20">
        <v>1800</v>
      </c>
      <c r="M48" s="20">
        <v>1800</v>
      </c>
      <c r="N48" s="86">
        <v>1800</v>
      </c>
    </row>
    <row r="49" spans="1:14" x14ac:dyDescent="0.25">
      <c r="A49" s="113" t="s">
        <v>46</v>
      </c>
      <c r="B49" s="113"/>
      <c r="C49" s="113"/>
      <c r="D49" s="113"/>
      <c r="E49" s="113"/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87">
        <v>0</v>
      </c>
    </row>
    <row r="50" spans="1:14" ht="15.75" thickBot="1" x14ac:dyDescent="0.3">
      <c r="A50" s="61" t="s">
        <v>39</v>
      </c>
      <c r="B50" s="62"/>
      <c r="C50" s="62"/>
      <c r="D50" s="62"/>
      <c r="E50" s="62"/>
      <c r="F50" s="29">
        <f t="shared" ref="F50:K50" si="3">SUM(F43:F49)</f>
        <v>234400</v>
      </c>
      <c r="G50" s="29">
        <f t="shared" si="3"/>
        <v>240900</v>
      </c>
      <c r="H50" s="29">
        <f t="shared" si="3"/>
        <v>246450</v>
      </c>
      <c r="I50" s="29">
        <f t="shared" si="3"/>
        <v>308950</v>
      </c>
      <c r="J50" s="29">
        <f t="shared" si="3"/>
        <v>312450</v>
      </c>
      <c r="K50" s="29">
        <f t="shared" si="3"/>
        <v>312450</v>
      </c>
      <c r="L50" s="29">
        <f>SUM(L43:L49)</f>
        <v>389178</v>
      </c>
      <c r="M50" s="29">
        <f>SUM(M43:M49)</f>
        <v>484778</v>
      </c>
      <c r="N50" s="29">
        <f>SUM(N43:N49)</f>
        <v>563878</v>
      </c>
    </row>
    <row r="51" spans="1:14" ht="7.5" customHeight="1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 x14ac:dyDescent="0.25">
      <c r="A52" s="102" t="s">
        <v>40</v>
      </c>
      <c r="B52" s="102"/>
      <c r="C52" s="102"/>
      <c r="D52" s="102"/>
      <c r="E52" s="103"/>
      <c r="F52" s="4" t="s">
        <v>1</v>
      </c>
      <c r="G52" s="35" t="s">
        <v>55</v>
      </c>
      <c r="H52" s="35" t="s">
        <v>55</v>
      </c>
      <c r="I52" s="35" t="s">
        <v>55</v>
      </c>
      <c r="J52" s="35" t="s">
        <v>55</v>
      </c>
      <c r="K52" s="35" t="s">
        <v>55</v>
      </c>
      <c r="L52" s="35" t="s">
        <v>55</v>
      </c>
      <c r="M52" s="35" t="s">
        <v>55</v>
      </c>
      <c r="N52" s="69" t="s">
        <v>55</v>
      </c>
    </row>
    <row r="53" spans="1:14" ht="15.75" thickBot="1" x14ac:dyDescent="0.3">
      <c r="A53" s="134"/>
      <c r="B53" s="134"/>
      <c r="C53" s="134"/>
      <c r="D53" s="134"/>
      <c r="E53" s="104"/>
      <c r="F53" s="4">
        <v>2021</v>
      </c>
      <c r="G53" s="53" t="s">
        <v>57</v>
      </c>
      <c r="H53" s="53" t="s">
        <v>59</v>
      </c>
      <c r="I53" s="53" t="s">
        <v>60</v>
      </c>
      <c r="J53" s="53" t="s">
        <v>62</v>
      </c>
      <c r="K53" s="53" t="s">
        <v>61</v>
      </c>
      <c r="L53" s="53" t="s">
        <v>64</v>
      </c>
      <c r="M53" s="65">
        <v>44544</v>
      </c>
      <c r="N53" s="65">
        <v>44561</v>
      </c>
    </row>
    <row r="54" spans="1:14" ht="15.75" thickTop="1" x14ac:dyDescent="0.25">
      <c r="A54" s="135" t="s">
        <v>2</v>
      </c>
      <c r="B54" s="136"/>
      <c r="C54" s="136"/>
      <c r="D54" s="136"/>
      <c r="E54" s="136"/>
      <c r="F54" s="35" t="s">
        <v>3</v>
      </c>
      <c r="G54" s="5" t="s">
        <v>3</v>
      </c>
      <c r="H54" s="5" t="s">
        <v>3</v>
      </c>
      <c r="I54" s="5" t="s">
        <v>3</v>
      </c>
      <c r="J54" s="5" t="s">
        <v>3</v>
      </c>
      <c r="K54" s="5" t="s">
        <v>3</v>
      </c>
      <c r="L54" s="5" t="s">
        <v>3</v>
      </c>
      <c r="M54" s="5" t="s">
        <v>3</v>
      </c>
      <c r="N54" s="5" t="s">
        <v>3</v>
      </c>
    </row>
    <row r="55" spans="1:14" ht="15.75" thickBot="1" x14ac:dyDescent="0.3">
      <c r="A55" s="141" t="s">
        <v>41</v>
      </c>
      <c r="B55" s="141"/>
      <c r="C55" s="141"/>
      <c r="D55" s="141"/>
      <c r="E55" s="142"/>
      <c r="F55" s="66">
        <v>18000</v>
      </c>
      <c r="G55" s="66">
        <v>18000</v>
      </c>
      <c r="H55" s="66">
        <v>18000</v>
      </c>
      <c r="I55" s="66">
        <v>18000</v>
      </c>
      <c r="J55" s="66">
        <v>18000</v>
      </c>
      <c r="K55" s="66">
        <v>18000</v>
      </c>
      <c r="L55" s="66">
        <v>18000</v>
      </c>
      <c r="M55" s="66">
        <v>18000</v>
      </c>
      <c r="N55" s="93">
        <v>18500</v>
      </c>
    </row>
    <row r="56" spans="1:14" ht="15.75" thickBot="1" x14ac:dyDescent="0.3">
      <c r="A56" s="143" t="s">
        <v>42</v>
      </c>
      <c r="B56" s="144"/>
      <c r="C56" s="144"/>
      <c r="D56" s="144"/>
      <c r="E56" s="144"/>
      <c r="F56" s="67">
        <f t="shared" ref="F56:K56" si="4">SUM(F55)</f>
        <v>18000</v>
      </c>
      <c r="G56" s="67">
        <f t="shared" si="4"/>
        <v>18000</v>
      </c>
      <c r="H56" s="67">
        <f t="shared" si="4"/>
        <v>18000</v>
      </c>
      <c r="I56" s="67">
        <f t="shared" si="4"/>
        <v>18000</v>
      </c>
      <c r="J56" s="67">
        <f t="shared" si="4"/>
        <v>18000</v>
      </c>
      <c r="K56" s="67">
        <f t="shared" si="4"/>
        <v>18000</v>
      </c>
      <c r="L56" s="67">
        <f t="shared" ref="L56:M56" si="5">SUM(L55)</f>
        <v>18000</v>
      </c>
      <c r="M56" s="67">
        <f t="shared" si="5"/>
        <v>18000</v>
      </c>
      <c r="N56" s="94">
        <f>SUM(N55)</f>
        <v>18500</v>
      </c>
    </row>
    <row r="57" spans="1:14" ht="16.5" thickTop="1" thickBot="1" x14ac:dyDescent="0.3">
      <c r="A57" s="118" t="s">
        <v>43</v>
      </c>
      <c r="B57" s="119"/>
      <c r="C57" s="119"/>
      <c r="D57" s="119"/>
      <c r="E57" s="119"/>
      <c r="F57" s="68">
        <f>SUM(F30,F50,F56,)</f>
        <v>1373525</v>
      </c>
      <c r="G57" s="68">
        <f>SUM(G30+G50+G56)</f>
        <v>1452075</v>
      </c>
      <c r="H57" s="68">
        <f>SUM(H30+H50+H56)</f>
        <v>1457625</v>
      </c>
      <c r="I57" s="68">
        <f t="shared" ref="I57:N57" si="6">I30+I50+I56</f>
        <v>1536837</v>
      </c>
      <c r="J57" s="68">
        <f t="shared" si="6"/>
        <v>1557062</v>
      </c>
      <c r="K57" s="68">
        <f t="shared" si="6"/>
        <v>1557062</v>
      </c>
      <c r="L57" s="68">
        <f t="shared" si="6"/>
        <v>1634490</v>
      </c>
      <c r="M57" s="68">
        <f t="shared" si="6"/>
        <v>1736104</v>
      </c>
      <c r="N57" s="68">
        <f t="shared" si="6"/>
        <v>1807673</v>
      </c>
    </row>
    <row r="58" spans="1:14" ht="15.75" thickTop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</sheetData>
  <mergeCells count="40">
    <mergeCell ref="A57:E57"/>
    <mergeCell ref="A43:E43"/>
    <mergeCell ref="A45:E45"/>
    <mergeCell ref="A46:E46"/>
    <mergeCell ref="A47:E47"/>
    <mergeCell ref="A52:E53"/>
    <mergeCell ref="A54:E54"/>
    <mergeCell ref="A55:E55"/>
    <mergeCell ref="A56:E56"/>
    <mergeCell ref="A48:E48"/>
    <mergeCell ref="A44:E44"/>
    <mergeCell ref="A49:E49"/>
    <mergeCell ref="A26:E26"/>
    <mergeCell ref="A28:E28"/>
    <mergeCell ref="A29:E29"/>
    <mergeCell ref="A40:E41"/>
    <mergeCell ref="A42:E42"/>
    <mergeCell ref="A27:E27"/>
    <mergeCell ref="A25:E25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1:H2"/>
    <mergeCell ref="A14:E14"/>
    <mergeCell ref="A3:E4"/>
    <mergeCell ref="A5:E5"/>
    <mergeCell ref="A6:E6"/>
    <mergeCell ref="A8:E8"/>
    <mergeCell ref="A9:E9"/>
    <mergeCell ref="A10:E10"/>
    <mergeCell ref="A11:E11"/>
    <mergeCell ref="A12:E12"/>
    <mergeCell ref="A13:E13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2022-01-31T09:43:00Z</dcterms:modified>
</cp:coreProperties>
</file>