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M44" i="1" l="1"/>
  <c r="M24" i="1"/>
  <c r="N21" i="1"/>
  <c r="N18" i="1"/>
  <c r="N22" i="1" s="1"/>
  <c r="N24" i="1" s="1"/>
  <c r="N44" i="1" s="1"/>
  <c r="N9" i="1"/>
  <c r="M18" i="1"/>
  <c r="M9" i="1"/>
  <c r="M22" i="1" s="1"/>
  <c r="N43" i="2"/>
  <c r="N24" i="2"/>
  <c r="N23" i="2"/>
  <c r="N30" i="2" s="1"/>
  <c r="M43" i="2"/>
  <c r="M24" i="2"/>
  <c r="M23" i="2"/>
  <c r="M30" i="2" s="1"/>
  <c r="M51" i="2" s="1"/>
  <c r="N50" i="2"/>
  <c r="M50" i="2"/>
  <c r="M43" i="1"/>
  <c r="M41" i="1"/>
  <c r="N41" i="1"/>
  <c r="N43" i="1" s="1"/>
  <c r="N32" i="1"/>
  <c r="M32" i="1"/>
  <c r="N51" i="2" l="1"/>
  <c r="L44" i="1"/>
  <c r="K43" i="1" l="1"/>
  <c r="K44" i="1" s="1"/>
  <c r="K41" i="1"/>
  <c r="K50" i="2" l="1"/>
  <c r="K51" i="2" s="1"/>
  <c r="K43" i="2"/>
  <c r="K24" i="2"/>
  <c r="K23" i="2"/>
  <c r="K30" i="2" s="1"/>
  <c r="K32" i="1"/>
  <c r="K18" i="1"/>
  <c r="K9" i="1"/>
  <c r="K22" i="1" s="1"/>
  <c r="K24" i="1" s="1"/>
  <c r="L41" i="1" l="1"/>
  <c r="L43" i="1" s="1"/>
  <c r="L32" i="1"/>
  <c r="L18" i="1"/>
  <c r="L9" i="1"/>
  <c r="L22" i="1" s="1"/>
  <c r="L24" i="1" s="1"/>
  <c r="L50" i="2"/>
  <c r="L51" i="2" s="1"/>
  <c r="L43" i="2"/>
  <c r="L24" i="2"/>
  <c r="L23" i="2"/>
  <c r="L30" i="2" s="1"/>
  <c r="J50" i="2" l="1"/>
  <c r="J24" i="2"/>
  <c r="J23" i="2"/>
  <c r="J43" i="2"/>
  <c r="J41" i="1"/>
  <c r="J18" i="1"/>
  <c r="J9" i="1"/>
  <c r="J43" i="1"/>
  <c r="J32" i="1"/>
  <c r="J30" i="2" l="1"/>
  <c r="J22" i="1"/>
  <c r="J24" i="1" s="1"/>
  <c r="J51" i="2"/>
  <c r="J44" i="1"/>
  <c r="I50" i="2"/>
  <c r="I43" i="2"/>
  <c r="I24" i="2"/>
  <c r="I23" i="2"/>
  <c r="I30" i="2" s="1"/>
  <c r="I51" i="2" s="1"/>
  <c r="I41" i="1"/>
  <c r="I43" i="1" s="1"/>
  <c r="I32" i="1"/>
  <c r="I18" i="1"/>
  <c r="I9" i="1"/>
  <c r="I22" i="1" l="1"/>
  <c r="I24" i="1" s="1"/>
  <c r="I44" i="1" s="1"/>
  <c r="H50" i="2"/>
  <c r="H43" i="2"/>
  <c r="H24" i="2"/>
  <c r="H23" i="2"/>
  <c r="H41" i="1"/>
  <c r="H43" i="1" s="1"/>
  <c r="H32" i="1"/>
  <c r="H18" i="1"/>
  <c r="H9" i="1"/>
  <c r="H22" i="1" l="1"/>
  <c r="H24" i="1" s="1"/>
  <c r="H44" i="1" s="1"/>
  <c r="H30" i="2"/>
  <c r="H51" i="2" s="1"/>
  <c r="G24" i="2"/>
  <c r="F24" i="2"/>
  <c r="G23" i="2"/>
  <c r="F23" i="2"/>
  <c r="F43" i="1" l="1"/>
  <c r="G41" i="1"/>
  <c r="G43" i="1" s="1"/>
  <c r="G32" i="1"/>
  <c r="F32" i="1"/>
  <c r="G18" i="1"/>
  <c r="F18" i="1"/>
  <c r="G9" i="1"/>
  <c r="G22" i="1" s="1"/>
  <c r="G24" i="1" s="1"/>
  <c r="F9" i="1"/>
  <c r="F22" i="1" s="1"/>
  <c r="F24" i="1" s="1"/>
  <c r="F44" i="1" s="1"/>
  <c r="G44" i="1" l="1"/>
  <c r="G43" i="2"/>
  <c r="F43" i="2"/>
  <c r="G30" i="2"/>
  <c r="G50" i="2" l="1"/>
  <c r="G51" i="2" s="1"/>
  <c r="F30" i="2" l="1"/>
  <c r="F50" i="2" l="1"/>
  <c r="F51" i="2" l="1"/>
</calcChain>
</file>

<file path=xl/sharedStrings.xml><?xml version="1.0" encoding="utf-8"?>
<sst xmlns="http://schemas.openxmlformats.org/spreadsheetml/2006/main" count="234" uniqueCount="88">
  <si>
    <t xml:space="preserve">BEŽNÉ PRÍJMY  </t>
  </si>
  <si>
    <t>rozpočet</t>
  </si>
  <si>
    <t>ekonomická klasifikácia</t>
  </si>
  <si>
    <t>€</t>
  </si>
  <si>
    <t>Bežné príjmy /obec/</t>
  </si>
  <si>
    <t>Bežné príjmy /ZŠ s MŠ-vlastné/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</si>
  <si>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</si>
  <si>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</si>
  <si>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</si>
  <si>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</si>
  <si>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</si>
  <si>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</si>
  <si>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</si>
  <si>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</si>
  <si>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</si>
  <si>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</si>
  <si>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</si>
  <si>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</si>
  <si>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</si>
  <si>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</si>
  <si>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</si>
  <si>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</si>
  <si>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</si>
  <si>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</si>
  <si>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</si>
  <si>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</si>
  <si>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</si>
  <si>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</si>
  <si>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</si>
  <si>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</si>
  <si>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</si>
  <si>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</si>
  <si>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</si>
  <si>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</si>
  <si>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</si>
  <si>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</si>
  <si>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</si>
  <si>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</si>
  <si>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</si>
  <si>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</si>
  <si>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</si>
  <si>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</si>
  <si>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</si>
  <si>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</si>
  <si>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</si>
  <si>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</si>
  <si>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</si>
  <si>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</si>
  <si>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721-Transféy vrámci verejnej správy</t>
  </si>
  <si>
    <t>322-Kapitálový transfer z Environ.fondu</t>
  </si>
  <si>
    <t>453-Zostatok prostr.z predchádzaj.rok. /KZ 131x/</t>
  </si>
  <si>
    <t>453-Zostatok prostr.z predchádzaj.rok. /KZ 46/</t>
  </si>
  <si>
    <t>453-Zostatok prostr.z predchádzaj-rok/KZ45/</t>
  </si>
  <si>
    <t>514-Ostatné úvery, pôžičky a návr.fin.výpom.</t>
  </si>
  <si>
    <t xml:space="preserve">                    PODPORA STRAVOVANIA</t>
  </si>
  <si>
    <t>zmeny k</t>
  </si>
  <si>
    <t>31.3.</t>
  </si>
  <si>
    <t>12.4.</t>
  </si>
  <si>
    <t xml:space="preserve"> ROZPOČET OBCE RAKOVICE 2022-ZMENY SCHVÁLENÉ</t>
  </si>
  <si>
    <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</si>
  <si>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30.6.</t>
  </si>
  <si>
    <t>11.8.</t>
  </si>
  <si>
    <t>814-Účasť na majetku</t>
  </si>
  <si>
    <r>
      <rPr>
        <b/>
        <sz val="11"/>
        <color theme="1"/>
        <rFont val="Calibri"/>
        <family val="2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</si>
  <si>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</si>
  <si>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</si>
  <si>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t>100-</t>
    </r>
    <r>
      <rPr>
        <b/>
        <i/>
        <sz val="11"/>
        <color theme="1"/>
        <rFont val="Calibri"/>
        <family val="2"/>
        <scheme val="minor"/>
      </rPr>
      <t>Daňové príjmy</t>
    </r>
  </si>
  <si>
    <r>
      <rPr>
        <b/>
        <sz val="11"/>
        <color theme="1"/>
        <rFont val="Calibri"/>
        <family val="2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</si>
  <si>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</si>
  <si>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</si>
  <si>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</si>
  <si>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</si>
  <si>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</si>
  <si>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r>
      <rPr>
        <b/>
        <sz val="11"/>
        <color theme="1"/>
        <rFont val="Calibri"/>
        <family val="2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</si>
  <si>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</si>
  <si>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r>
      <t>200-</t>
    </r>
    <r>
      <rPr>
        <b/>
        <i/>
        <sz val="11"/>
        <color theme="1"/>
        <rFont val="Calibri"/>
        <family val="2"/>
        <scheme val="minor"/>
      </rPr>
      <t>Nedaňové príjmy</t>
    </r>
  </si>
  <si>
    <r>
      <rPr>
        <b/>
        <sz val="11"/>
        <color theme="1"/>
        <rFont val="Calibri"/>
        <family val="2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</si>
  <si>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scheme val="minor"/>
      </rPr>
      <t xml:space="preserve"> z toho pre ZŠ z MŠ</t>
    </r>
  </si>
  <si>
    <r>
      <t>300-</t>
    </r>
    <r>
      <rPr>
        <b/>
        <i/>
        <sz val="11"/>
        <color theme="1"/>
        <rFont val="Calibri"/>
        <family val="2"/>
        <scheme val="minor"/>
      </rPr>
      <t>Granty a transfery</t>
    </r>
  </si>
  <si>
    <r>
      <rPr>
        <b/>
        <sz val="11"/>
        <color theme="1"/>
        <rFont val="Calibri"/>
        <family val="2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</si>
  <si>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r>
      <t>400-</t>
    </r>
    <r>
      <rPr>
        <b/>
        <i/>
        <sz val="11"/>
        <color theme="1"/>
        <rFont val="Calibri"/>
        <family val="2"/>
        <scheme val="minor"/>
      </rPr>
      <t>Príjmy z transakcií s finančnými akt. a pas.</t>
    </r>
  </si>
  <si>
    <t>30.9.</t>
  </si>
  <si>
    <t>24.10.</t>
  </si>
  <si>
    <t xml:space="preserve">zmeny k </t>
  </si>
  <si>
    <t>30.09.</t>
  </si>
  <si>
    <t>12.12.</t>
  </si>
  <si>
    <t>k 31.12.</t>
  </si>
  <si>
    <t>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</si>
</sst>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_ ;\-#,##0.00\ "/>
    <numFmt numFmtId="165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2" borderId="0" xfId="0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0" fillId="2" borderId="0" xfId="0" applyFill="1"/>
    <xf numFmtId="0" fontId="3" fillId="0" borderId="0" xfId="0" applyFont="1" applyAlignment="1"/>
    <xf numFmtId="4" fontId="0" fillId="2" borderId="14" xfId="0" applyNumberFormat="1" applyFont="1" applyFill="1" applyBorder="1"/>
    <xf numFmtId="4" fontId="8" fillId="2" borderId="1" xfId="0" applyNumberFormat="1" applyFont="1" applyFill="1" applyBorder="1"/>
    <xf numFmtId="4" fontId="8" fillId="2" borderId="14" xfId="0" applyNumberFormat="1" applyFont="1" applyFill="1" applyBorder="1"/>
    <xf numFmtId="4" fontId="9" fillId="2" borderId="35" xfId="0" applyNumberFormat="1" applyFont="1" applyFill="1" applyBorder="1"/>
    <xf numFmtId="4" fontId="8" fillId="2" borderId="11" xfId="0" applyNumberFormat="1" applyFont="1" applyFill="1" applyBorder="1"/>
    <xf numFmtId="4" fontId="11" fillId="2" borderId="1" xfId="0" applyNumberFormat="1" applyFont="1" applyFill="1" applyBorder="1"/>
    <xf numFmtId="4" fontId="9" fillId="2" borderId="14" xfId="0" applyNumberFormat="1" applyFont="1" applyFill="1" applyBorder="1"/>
    <xf numFmtId="4" fontId="9" fillId="2" borderId="34" xfId="0" applyNumberFormat="1" applyFont="1" applyFill="1" applyBorder="1"/>
    <xf numFmtId="4" fontId="9" fillId="2" borderId="21" xfId="0" applyNumberFormat="1" applyFont="1" applyFill="1" applyBorder="1"/>
    <xf numFmtId="4" fontId="12" fillId="2" borderId="0" xfId="0" applyNumberFormat="1" applyFont="1" applyFill="1" applyBorder="1"/>
    <xf numFmtId="4" fontId="2" fillId="3" borderId="35" xfId="0" applyNumberFormat="1" applyFont="1" applyFill="1" applyBorder="1"/>
    <xf numFmtId="4" fontId="0" fillId="0" borderId="0" xfId="0" applyNumberFormat="1"/>
    <xf numFmtId="4" fontId="0" fillId="2" borderId="1" xfId="0" applyNumberForma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7" fillId="2" borderId="39" xfId="0" applyNumberFormat="1" applyFont="1" applyFill="1" applyBorder="1"/>
    <xf numFmtId="4" fontId="0" fillId="2" borderId="14" xfId="0" applyNumberFormat="1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3" fillId="2" borderId="1" xfId="0" applyNumberFormat="1" applyFont="1" applyFill="1" applyBorder="1"/>
    <xf numFmtId="4" fontId="1" fillId="2" borderId="1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4" fontId="1" fillId="2" borderId="1" xfId="0" applyNumberFormat="1" applyFont="1" applyFill="1" applyBorder="1"/>
    <xf numFmtId="4" fontId="13" fillId="2" borderId="14" xfId="0" applyNumberFormat="1" applyFont="1" applyFill="1" applyBorder="1"/>
    <xf numFmtId="4" fontId="1" fillId="2" borderId="14" xfId="0" applyNumberFormat="1" applyFont="1" applyFill="1" applyBorder="1"/>
    <xf numFmtId="164" fontId="13" fillId="2" borderId="1" xfId="0" applyNumberFormat="1" applyFont="1" applyFill="1" applyBorder="1" applyAlignment="1"/>
    <xf numFmtId="164" fontId="13" fillId="2" borderId="1" xfId="0" applyNumberFormat="1" applyFont="1" applyFill="1" applyBorder="1"/>
    <xf numFmtId="4" fontId="1" fillId="0" borderId="14" xfId="0" applyNumberFormat="1" applyFont="1" applyFill="1" applyBorder="1"/>
    <xf numFmtId="0" fontId="2" fillId="3" borderId="40" xfId="0" applyFont="1" applyFill="1" applyBorder="1"/>
    <xf numFmtId="0" fontId="2" fillId="3" borderId="41" xfId="0" applyFont="1" applyFill="1" applyBorder="1"/>
    <xf numFmtId="4" fontId="2" fillId="3" borderId="38" xfId="0" applyNumberFormat="1" applyFont="1" applyFill="1" applyBorder="1"/>
    <xf numFmtId="0" fontId="2" fillId="2" borderId="0" xfId="0" applyFont="1" applyFill="1" applyBorder="1"/>
    <xf numFmtId="4" fontId="2" fillId="2" borderId="0" xfId="0" applyNumberFormat="1" applyFont="1" applyFill="1" applyBorder="1"/>
    <xf numFmtId="0" fontId="1" fillId="0" borderId="0" xfId="0" applyFont="1"/>
    <xf numFmtId="4" fontId="1" fillId="0" borderId="1" xfId="0" applyNumberFormat="1" applyFont="1" applyBorder="1"/>
    <xf numFmtId="4" fontId="1" fillId="0" borderId="14" xfId="0" applyNumberFormat="1" applyFont="1" applyBorder="1"/>
    <xf numFmtId="4" fontId="1" fillId="0" borderId="21" xfId="0" applyNumberFormat="1" applyFont="1" applyBorder="1"/>
    <xf numFmtId="4" fontId="2" fillId="3" borderId="24" xfId="0" applyNumberFormat="1" applyFont="1" applyFill="1" applyBorder="1"/>
    <xf numFmtId="4" fontId="2" fillId="4" borderId="27" xfId="0" applyNumberFormat="1" applyFont="1" applyFill="1" applyBorder="1"/>
    <xf numFmtId="0" fontId="1" fillId="0" borderId="1" xfId="0" applyFont="1" applyBorder="1" applyAlignment="1">
      <alignment horizontal="center"/>
    </xf>
    <xf numFmtId="164" fontId="13" fillId="2" borderId="11" xfId="0" applyNumberFormat="1" applyFont="1" applyFill="1" applyBorder="1" applyAlignment="1"/>
    <xf numFmtId="165" fontId="14" fillId="2" borderId="1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165" fontId="14" fillId="2" borderId="14" xfId="0" applyNumberFormat="1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right"/>
    </xf>
    <xf numFmtId="4" fontId="2" fillId="3" borderId="38" xfId="0" applyNumberFormat="1" applyFont="1" applyFill="1" applyBorder="1" applyAlignment="1">
      <alignment horizontal="right"/>
    </xf>
    <xf numFmtId="165" fontId="14" fillId="0" borderId="14" xfId="0" applyNumberFormat="1" applyFont="1" applyBorder="1" applyAlignment="1">
      <alignment horizontal="right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0" fillId="2" borderId="25" xfId="0" applyNumberFormat="1" applyFont="1" applyFill="1" applyBorder="1"/>
    <xf numFmtId="164" fontId="0" fillId="2" borderId="25" xfId="0" applyNumberFormat="1" applyFont="1" applyFill="1" applyBorder="1"/>
    <xf numFmtId="4" fontId="0" fillId="0" borderId="1" xfId="0" applyNumberFormat="1" applyFont="1" applyBorder="1"/>
    <xf numFmtId="164" fontId="0" fillId="0" borderId="1" xfId="0" applyNumberFormat="1" applyFont="1" applyBorder="1"/>
    <xf numFmtId="4" fontId="17" fillId="2" borderId="38" xfId="0" applyNumberFormat="1" applyFont="1" applyFill="1" applyBorder="1"/>
    <xf numFmtId="164" fontId="17" fillId="2" borderId="38" xfId="0" applyNumberFormat="1" applyFont="1" applyFill="1" applyBorder="1"/>
    <xf numFmtId="164" fontId="0" fillId="2" borderId="11" xfId="0" applyNumberFormat="1" applyFont="1" applyFill="1" applyBorder="1"/>
    <xf numFmtId="164" fontId="0" fillId="2" borderId="1" xfId="0" applyNumberFormat="1" applyFont="1" applyFill="1" applyBorder="1"/>
    <xf numFmtId="164" fontId="0" fillId="2" borderId="14" xfId="0" applyNumberFormat="1" applyFont="1" applyFill="1" applyBorder="1"/>
    <xf numFmtId="4" fontId="9" fillId="2" borderId="38" xfId="0" applyNumberFormat="1" applyFont="1" applyFill="1" applyBorder="1"/>
    <xf numFmtId="164" fontId="9" fillId="2" borderId="38" xfId="0" applyNumberFormat="1" applyFont="1" applyFill="1" applyBorder="1"/>
    <xf numFmtId="4" fontId="17" fillId="2" borderId="14" xfId="0" applyNumberFormat="1" applyFont="1" applyFill="1" applyBorder="1"/>
    <xf numFmtId="164" fontId="17" fillId="2" borderId="14" xfId="0" applyNumberFormat="1" applyFont="1" applyFill="1" applyBorder="1"/>
    <xf numFmtId="4" fontId="17" fillId="2" borderId="21" xfId="0" applyNumberFormat="1" applyFont="1" applyFill="1" applyBorder="1"/>
    <xf numFmtId="164" fontId="17" fillId="2" borderId="21" xfId="0" applyNumberFormat="1" applyFont="1" applyFill="1" applyBorder="1"/>
    <xf numFmtId="4" fontId="9" fillId="3" borderId="35" xfId="0" applyNumberFormat="1" applyFont="1" applyFill="1" applyBorder="1"/>
    <xf numFmtId="4" fontId="17" fillId="3" borderId="38" xfId="0" applyNumberFormat="1" applyFont="1" applyFill="1" applyBorder="1"/>
    <xf numFmtId="4" fontId="0" fillId="0" borderId="14" xfId="0" applyNumberFormat="1" applyFont="1" applyBorder="1" applyAlignment="1">
      <alignment horizontal="right"/>
    </xf>
    <xf numFmtId="4" fontId="17" fillId="3" borderId="35" xfId="0" applyNumberFormat="1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165" fontId="14" fillId="2" borderId="1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65" fontId="14" fillId="2" borderId="14" xfId="0" applyNumberFormat="1" applyFont="1" applyFill="1" applyBorder="1" applyAlignment="1">
      <alignment horizontal="center"/>
    </xf>
    <xf numFmtId="165" fontId="15" fillId="2" borderId="38" xfId="0" applyNumberFormat="1" applyFont="1" applyFill="1" applyBorder="1" applyAlignment="1">
      <alignment horizontal="center"/>
    </xf>
    <xf numFmtId="165" fontId="16" fillId="2" borderId="14" xfId="0" applyNumberFormat="1" applyFont="1" applyFill="1" applyBorder="1" applyAlignment="1">
      <alignment horizontal="center"/>
    </xf>
    <xf numFmtId="165" fontId="15" fillId="3" borderId="4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5" fontId="14" fillId="0" borderId="14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165" fontId="15" fillId="3" borderId="43" xfId="0" applyNumberFormat="1" applyFont="1" applyFill="1" applyBorder="1" applyAlignment="1">
      <alignment horizontal="center"/>
    </xf>
    <xf numFmtId="165" fontId="15" fillId="4" borderId="27" xfId="0" applyNumberFormat="1" applyFont="1" applyFill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43" fontId="0" fillId="0" borderId="6" xfId="0" applyNumberFormat="1" applyBorder="1" applyAlignment="1">
      <alignment horizontal="center"/>
    </xf>
    <xf numFmtId="164" fontId="14" fillId="0" borderId="1" xfId="0" applyNumberFormat="1" applyFont="1" applyBorder="1"/>
    <xf numFmtId="164" fontId="14" fillId="2" borderId="14" xfId="0" applyNumberFormat="1" applyFont="1" applyFill="1" applyBorder="1"/>
    <xf numFmtId="164" fontId="15" fillId="2" borderId="38" xfId="0" applyNumberFormat="1" applyFont="1" applyFill="1" applyBorder="1"/>
    <xf numFmtId="164" fontId="14" fillId="2" borderId="11" xfId="0" applyNumberFormat="1" applyFont="1" applyFill="1" applyBorder="1"/>
    <xf numFmtId="164" fontId="14" fillId="2" borderId="1" xfId="0" applyNumberFormat="1" applyFont="1" applyFill="1" applyBorder="1"/>
    <xf numFmtId="164" fontId="20" fillId="2" borderId="38" xfId="0" applyNumberFormat="1" applyFont="1" applyFill="1" applyBorder="1"/>
    <xf numFmtId="164" fontId="15" fillId="2" borderId="21" xfId="0" applyNumberFormat="1" applyFont="1" applyFill="1" applyBorder="1"/>
    <xf numFmtId="164" fontId="15" fillId="3" borderId="43" xfId="0" applyNumberFormat="1" applyFont="1" applyFill="1" applyBorder="1"/>
    <xf numFmtId="164" fontId="0" fillId="0" borderId="1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14" fillId="0" borderId="14" xfId="0" applyNumberFormat="1" applyFont="1" applyBorder="1" applyAlignment="1">
      <alignment horizontal="right"/>
    </xf>
    <xf numFmtId="164" fontId="0" fillId="0" borderId="7" xfId="0" applyNumberFormat="1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14" fillId="2" borderId="25" xfId="0" applyNumberFormat="1" applyFont="1" applyFill="1" applyBorder="1"/>
    <xf numFmtId="164" fontId="15" fillId="2" borderId="45" xfId="0" applyNumberFormat="1" applyFont="1" applyFill="1" applyBorder="1"/>
    <xf numFmtId="164" fontId="0" fillId="2" borderId="7" xfId="0" applyNumberFormat="1" applyFont="1" applyFill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4" fontId="2" fillId="3" borderId="46" xfId="0" applyNumberFormat="1" applyFont="1" applyFill="1" applyBorder="1"/>
    <xf numFmtId="4" fontId="2" fillId="3" borderId="34" xfId="0" applyNumberFormat="1" applyFont="1" applyFill="1" applyBorder="1"/>
    <xf numFmtId="165" fontId="15" fillId="3" borderId="35" xfId="0" applyNumberFormat="1" applyFont="1" applyFill="1" applyBorder="1" applyAlignment="1">
      <alignment horizontal="center"/>
    </xf>
    <xf numFmtId="4" fontId="10" fillId="2" borderId="34" xfId="0" applyNumberFormat="1" applyFont="1" applyFill="1" applyBorder="1"/>
    <xf numFmtId="4" fontId="2" fillId="2" borderId="35" xfId="0" applyNumberFormat="1" applyFont="1" applyFill="1" applyBorder="1"/>
    <xf numFmtId="165" fontId="15" fillId="2" borderId="35" xfId="0" applyNumberFormat="1" applyFont="1" applyFill="1" applyBorder="1" applyAlignment="1">
      <alignment horizontal="right"/>
    </xf>
    <xf numFmtId="165" fontId="15" fillId="2" borderId="35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right"/>
    </xf>
    <xf numFmtId="164" fontId="15" fillId="4" borderId="47" xfId="0" applyNumberFormat="1" applyFont="1" applyFill="1" applyBorder="1"/>
    <xf numFmtId="164" fontId="15" fillId="2" borderId="42" xfId="0" applyNumberFormat="1" applyFont="1" applyFill="1" applyBorder="1"/>
    <xf numFmtId="164" fontId="14" fillId="2" borderId="14" xfId="0" applyNumberFormat="1" applyFont="1" applyFill="1" applyBorder="1" applyAlignment="1">
      <alignment horizontal="right"/>
    </xf>
    <xf numFmtId="164" fontId="15" fillId="2" borderId="49" xfId="0" applyNumberFormat="1" applyFont="1" applyFill="1" applyBorder="1"/>
    <xf numFmtId="164" fontId="15" fillId="2" borderId="48" xfId="0" applyNumberFormat="1" applyFont="1" applyFill="1" applyBorder="1"/>
    <xf numFmtId="164" fontId="0" fillId="2" borderId="2" xfId="0" applyNumberFormat="1" applyFont="1" applyFill="1" applyBorder="1"/>
    <xf numFmtId="164" fontId="14" fillId="2" borderId="3" xfId="0" applyNumberFormat="1" applyFont="1" applyFill="1" applyBorder="1"/>
    <xf numFmtId="164" fontId="14" fillId="0" borderId="14" xfId="0" applyNumberFormat="1" applyFont="1" applyBorder="1"/>
    <xf numFmtId="164" fontId="21" fillId="0" borderId="43" xfId="0" applyNumberFormat="1" applyFont="1" applyBorder="1"/>
    <xf numFmtId="4" fontId="8" fillId="2" borderId="51" xfId="0" applyNumberFormat="1" applyFont="1" applyFill="1" applyBorder="1"/>
    <xf numFmtId="164" fontId="15" fillId="2" borderId="52" xfId="0" applyNumberFormat="1" applyFont="1" applyFill="1" applyBorder="1"/>
    <xf numFmtId="4" fontId="17" fillId="4" borderId="44" xfId="0" applyNumberFormat="1" applyFont="1" applyFill="1" applyBorder="1"/>
    <xf numFmtId="4" fontId="17" fillId="4" borderId="53" xfId="0" applyNumberFormat="1" applyFont="1" applyFill="1" applyBorder="1"/>
    <xf numFmtId="164" fontId="15" fillId="4" borderId="50" xfId="0" applyNumberFormat="1" applyFont="1" applyFill="1" applyBorder="1"/>
    <xf numFmtId="4" fontId="17" fillId="3" borderId="34" xfId="0" applyNumberFormat="1" applyFont="1" applyFill="1" applyBorder="1"/>
    <xf numFmtId="164" fontId="15" fillId="3" borderId="35" xfId="0" applyNumberFormat="1" applyFont="1" applyFill="1" applyBorder="1"/>
    <xf numFmtId="164" fontId="15" fillId="2" borderId="14" xfId="0" applyNumberFormat="1" applyFont="1" applyFill="1" applyBorder="1"/>
    <xf numFmtId="164" fontId="15" fillId="4" borderId="44" xfId="0" applyNumberFormat="1" applyFont="1" applyFill="1" applyBorder="1"/>
    <xf numFmtId="165" fontId="15" fillId="2" borderId="54" xfId="0" applyNumberFormat="1" applyFont="1" applyFill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7" fillId="3" borderId="34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left"/>
    </xf>
    <xf numFmtId="0" fontId="17" fillId="3" borderId="36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" xfId="0" applyFont="1" applyBorder="1" applyAlignment="1">
      <alignment horizontal="left"/>
    </xf>
    <xf numFmtId="0" fontId="17" fillId="2" borderId="34" xfId="0" applyFont="1" applyFill="1" applyBorder="1" applyAlignment="1">
      <alignment horizontal="left"/>
    </xf>
    <xf numFmtId="0" fontId="17" fillId="2" borderId="35" xfId="0" applyFont="1" applyFill="1" applyBorder="1" applyAlignment="1">
      <alignment horizontal="left"/>
    </xf>
    <xf numFmtId="0" fontId="17" fillId="2" borderId="36" xfId="0" applyFont="1" applyFill="1" applyBorder="1" applyAlignment="1">
      <alignment horizontal="left"/>
    </xf>
    <xf numFmtId="0" fontId="17" fillId="3" borderId="33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left"/>
    </xf>
    <xf numFmtId="0" fontId="17" fillId="3" borderId="26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2" borderId="29" xfId="0" applyFont="1" applyFill="1" applyBorder="1" applyAlignment="1">
      <alignment horizontal="left"/>
    </xf>
    <xf numFmtId="0" fontId="0" fillId="2" borderId="28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9" workbookViewId="0">
      <selection activeCell="N28" sqref="N28"/>
    </sheetView>
  </sheetViews>
  <sheetFormatPr defaultRowHeight="15" x14ac:dyDescent="0.25"/>
  <cols>
    <col min="6" max="6" width="13.7109375" style="19" customWidth="1"/>
    <col min="7" max="7" width="11.140625" style="19" customWidth="1"/>
    <col min="8" max="8" width="11.5703125" style="19" customWidth="1"/>
    <col min="9" max="9" width="11.28515625" style="19" customWidth="1"/>
    <col min="10" max="10" width="11.5703125" style="19" customWidth="1"/>
    <col min="11" max="11" width="11.85546875" style="19" customWidth="1"/>
    <col min="12" max="14" width="12.140625" customWidth="1"/>
  </cols>
  <sheetData>
    <row r="1" spans="1:14" ht="15" customHeight="1" x14ac:dyDescent="0.25">
      <c r="A1" s="153" t="s">
        <v>58</v>
      </c>
      <c r="B1" s="153"/>
      <c r="C1" s="153"/>
      <c r="D1" s="153"/>
      <c r="E1" s="153"/>
      <c r="F1" s="153"/>
      <c r="G1" s="153"/>
    </row>
    <row r="2" spans="1:14" ht="15" customHeight="1" x14ac:dyDescent="0.25">
      <c r="A2" s="154"/>
      <c r="B2" s="154"/>
      <c r="C2" s="154"/>
      <c r="D2" s="154"/>
      <c r="E2" s="154"/>
      <c r="F2" s="154"/>
      <c r="G2" s="154"/>
    </row>
    <row r="3" spans="1:14" x14ac:dyDescent="0.25">
      <c r="A3" s="155" t="s">
        <v>0</v>
      </c>
      <c r="B3" s="156"/>
      <c r="C3" s="156"/>
      <c r="D3" s="156"/>
      <c r="E3" s="157"/>
      <c r="F3" s="20" t="s">
        <v>1</v>
      </c>
      <c r="G3" s="29" t="s">
        <v>55</v>
      </c>
      <c r="H3" s="29" t="s">
        <v>55</v>
      </c>
      <c r="I3" s="29" t="s">
        <v>55</v>
      </c>
      <c r="J3" s="29" t="s">
        <v>55</v>
      </c>
      <c r="K3" s="29" t="s">
        <v>55</v>
      </c>
      <c r="L3" s="29" t="s">
        <v>55</v>
      </c>
      <c r="M3" s="29" t="s">
        <v>55</v>
      </c>
      <c r="N3" s="29" t="s">
        <v>55</v>
      </c>
    </row>
    <row r="4" spans="1:14" x14ac:dyDescent="0.25">
      <c r="A4" s="156"/>
      <c r="B4" s="156"/>
      <c r="C4" s="156"/>
      <c r="D4" s="156"/>
      <c r="E4" s="157"/>
      <c r="F4" s="28">
        <v>2022</v>
      </c>
      <c r="G4" s="22" t="s">
        <v>56</v>
      </c>
      <c r="H4" s="30" t="s">
        <v>57</v>
      </c>
      <c r="I4" s="30" t="s">
        <v>60</v>
      </c>
      <c r="J4" s="30" t="s">
        <v>61</v>
      </c>
      <c r="K4" s="118" t="s">
        <v>81</v>
      </c>
      <c r="L4" s="101" t="s">
        <v>82</v>
      </c>
      <c r="M4" s="101" t="s">
        <v>85</v>
      </c>
      <c r="N4" s="101" t="s">
        <v>86</v>
      </c>
    </row>
    <row r="5" spans="1:14" ht="15.75" thickBot="1" x14ac:dyDescent="0.3">
      <c r="A5" s="158" t="s">
        <v>2</v>
      </c>
      <c r="B5" s="159"/>
      <c r="C5" s="159"/>
      <c r="D5" s="159"/>
      <c r="E5" s="159"/>
      <c r="F5" s="23" t="s">
        <v>3</v>
      </c>
      <c r="G5" s="24" t="s">
        <v>3</v>
      </c>
      <c r="H5" s="24" t="s">
        <v>3</v>
      </c>
      <c r="I5" s="24" t="s">
        <v>3</v>
      </c>
      <c r="J5" s="24" t="s">
        <v>3</v>
      </c>
      <c r="K5" s="119" t="s">
        <v>3</v>
      </c>
      <c r="L5" s="102" t="s">
        <v>3</v>
      </c>
      <c r="M5" s="102" t="s">
        <v>3</v>
      </c>
      <c r="N5" s="102" t="s">
        <v>3</v>
      </c>
    </row>
    <row r="6" spans="1:14" ht="15.75" thickTop="1" x14ac:dyDescent="0.25">
      <c r="A6" s="160" t="s">
        <v>63</v>
      </c>
      <c r="B6" s="161"/>
      <c r="C6" s="161"/>
      <c r="D6" s="161"/>
      <c r="E6" s="161"/>
      <c r="F6" s="9">
        <v>358000</v>
      </c>
      <c r="G6" s="68">
        <v>359851</v>
      </c>
      <c r="H6" s="68">
        <v>359851</v>
      </c>
      <c r="I6" s="68">
        <v>359851</v>
      </c>
      <c r="J6" s="69">
        <v>359851</v>
      </c>
      <c r="K6" s="120">
        <v>359851</v>
      </c>
      <c r="L6" s="120">
        <v>374222</v>
      </c>
      <c r="M6" s="120">
        <v>374222</v>
      </c>
      <c r="N6" s="120">
        <v>374222</v>
      </c>
    </row>
    <row r="7" spans="1:14" x14ac:dyDescent="0.25">
      <c r="A7" s="167" t="s">
        <v>64</v>
      </c>
      <c r="B7" s="167"/>
      <c r="C7" s="167"/>
      <c r="D7" s="167"/>
      <c r="E7" s="167"/>
      <c r="F7" s="9">
        <v>34070</v>
      </c>
      <c r="G7" s="3">
        <v>34070</v>
      </c>
      <c r="H7" s="70">
        <v>34070</v>
      </c>
      <c r="I7" s="70">
        <v>34070</v>
      </c>
      <c r="J7" s="71">
        <v>34070</v>
      </c>
      <c r="K7" s="107">
        <v>34308</v>
      </c>
      <c r="L7" s="103">
        <v>34308</v>
      </c>
      <c r="M7" s="107">
        <v>35193</v>
      </c>
      <c r="N7" s="107">
        <v>35193</v>
      </c>
    </row>
    <row r="8" spans="1:14" ht="15.75" thickBot="1" x14ac:dyDescent="0.3">
      <c r="A8" s="167" t="s">
        <v>65</v>
      </c>
      <c r="B8" s="167"/>
      <c r="C8" s="167"/>
      <c r="D8" s="167"/>
      <c r="E8" s="167"/>
      <c r="F8" s="10">
        <v>29450</v>
      </c>
      <c r="G8" s="8">
        <v>29450</v>
      </c>
      <c r="H8" s="8">
        <v>29450</v>
      </c>
      <c r="I8" s="8">
        <v>32850</v>
      </c>
      <c r="J8" s="76">
        <v>34150</v>
      </c>
      <c r="K8" s="104">
        <v>34451</v>
      </c>
      <c r="L8" s="104">
        <v>34451</v>
      </c>
      <c r="M8" s="104">
        <v>35751</v>
      </c>
      <c r="N8" s="104">
        <v>35751</v>
      </c>
    </row>
    <row r="9" spans="1:14" ht="15.75" thickBot="1" x14ac:dyDescent="0.3">
      <c r="A9" s="168" t="s">
        <v>66</v>
      </c>
      <c r="B9" s="169"/>
      <c r="C9" s="169"/>
      <c r="D9" s="169"/>
      <c r="E9" s="169"/>
      <c r="F9" s="11">
        <f t="shared" ref="F9" si="0">SUM(F6:F8)</f>
        <v>421520</v>
      </c>
      <c r="G9" s="72">
        <f t="shared" ref="G9:L9" si="1">SUM(G6:G8)</f>
        <v>423371</v>
      </c>
      <c r="H9" s="72">
        <f t="shared" si="1"/>
        <v>423371</v>
      </c>
      <c r="I9" s="72">
        <f t="shared" si="1"/>
        <v>426771</v>
      </c>
      <c r="J9" s="73">
        <f t="shared" si="1"/>
        <v>428071</v>
      </c>
      <c r="K9" s="105">
        <f t="shared" si="1"/>
        <v>428610</v>
      </c>
      <c r="L9" s="105">
        <f t="shared" si="1"/>
        <v>442981</v>
      </c>
      <c r="M9" s="105">
        <f>SUM(M6:M8)</f>
        <v>445166</v>
      </c>
      <c r="N9" s="105">
        <f>SUM(N6:N8)</f>
        <v>445166</v>
      </c>
    </row>
    <row r="10" spans="1:14" x14ac:dyDescent="0.25">
      <c r="A10" s="167" t="s">
        <v>67</v>
      </c>
      <c r="B10" s="167"/>
      <c r="C10" s="167"/>
      <c r="D10" s="167"/>
      <c r="E10" s="167"/>
      <c r="F10" s="12">
        <v>3500</v>
      </c>
      <c r="G10" s="4">
        <v>3500</v>
      </c>
      <c r="H10" s="4">
        <v>3500</v>
      </c>
      <c r="I10" s="4">
        <v>3500</v>
      </c>
      <c r="J10" s="74">
        <v>3500</v>
      </c>
      <c r="K10" s="106">
        <v>3500</v>
      </c>
      <c r="L10" s="106">
        <v>3500</v>
      </c>
      <c r="M10" s="106">
        <v>3500</v>
      </c>
      <c r="N10" s="106">
        <v>3500</v>
      </c>
    </row>
    <row r="11" spans="1:14" x14ac:dyDescent="0.25">
      <c r="A11" s="167" t="s">
        <v>68</v>
      </c>
      <c r="B11" s="167"/>
      <c r="C11" s="167"/>
      <c r="D11" s="167"/>
      <c r="E11" s="167"/>
      <c r="F11" s="9">
        <v>42000</v>
      </c>
      <c r="G11" s="3">
        <v>42000</v>
      </c>
      <c r="H11" s="3">
        <v>42000</v>
      </c>
      <c r="I11" s="3">
        <v>42000</v>
      </c>
      <c r="J11" s="75">
        <v>42000</v>
      </c>
      <c r="K11" s="107">
        <v>42000</v>
      </c>
      <c r="L11" s="107">
        <v>42000</v>
      </c>
      <c r="M11" s="107">
        <v>39815</v>
      </c>
      <c r="N11" s="107">
        <v>39815</v>
      </c>
    </row>
    <row r="12" spans="1:14" x14ac:dyDescent="0.25">
      <c r="A12" s="167" t="s">
        <v>69</v>
      </c>
      <c r="B12" s="167"/>
      <c r="C12" s="167"/>
      <c r="D12" s="167"/>
      <c r="E12" s="167"/>
      <c r="F12" s="9">
        <v>2500</v>
      </c>
      <c r="G12" s="3">
        <v>2500</v>
      </c>
      <c r="H12" s="3">
        <v>2500</v>
      </c>
      <c r="I12" s="3">
        <v>2500</v>
      </c>
      <c r="J12" s="75">
        <v>2500</v>
      </c>
      <c r="K12" s="107">
        <v>2500</v>
      </c>
      <c r="L12" s="107">
        <v>2500</v>
      </c>
      <c r="M12" s="107">
        <v>2500</v>
      </c>
      <c r="N12" s="107">
        <v>2500</v>
      </c>
    </row>
    <row r="13" spans="1:14" x14ac:dyDescent="0.25">
      <c r="A13" s="167" t="s">
        <v>70</v>
      </c>
      <c r="B13" s="167"/>
      <c r="C13" s="167"/>
      <c r="D13" s="167"/>
      <c r="E13" s="167"/>
      <c r="F13" s="9">
        <v>100</v>
      </c>
      <c r="G13" s="3">
        <v>100</v>
      </c>
      <c r="H13" s="3">
        <v>100</v>
      </c>
      <c r="I13" s="3">
        <v>100</v>
      </c>
      <c r="J13" s="75">
        <v>100</v>
      </c>
      <c r="K13" s="107">
        <v>100</v>
      </c>
      <c r="L13" s="107">
        <v>100</v>
      </c>
      <c r="M13" s="107">
        <v>100</v>
      </c>
      <c r="N13" s="107">
        <v>100</v>
      </c>
    </row>
    <row r="14" spans="1:14" x14ac:dyDescent="0.25">
      <c r="A14" s="167" t="s">
        <v>71</v>
      </c>
      <c r="B14" s="167"/>
      <c r="C14" s="167"/>
      <c r="D14" s="167"/>
      <c r="E14" s="167"/>
      <c r="F14" s="9">
        <v>1850</v>
      </c>
      <c r="G14" s="3">
        <v>1850</v>
      </c>
      <c r="H14" s="3">
        <v>1850</v>
      </c>
      <c r="I14" s="3">
        <v>1850</v>
      </c>
      <c r="J14" s="75">
        <v>1850</v>
      </c>
      <c r="K14" s="107">
        <v>1850</v>
      </c>
      <c r="L14" s="107">
        <v>1850</v>
      </c>
      <c r="M14" s="107">
        <v>1850</v>
      </c>
      <c r="N14" s="107">
        <v>1850</v>
      </c>
    </row>
    <row r="15" spans="1:14" x14ac:dyDescent="0.25">
      <c r="A15" s="167" t="s">
        <v>72</v>
      </c>
      <c r="B15" s="167"/>
      <c r="C15" s="167"/>
      <c r="D15" s="167"/>
      <c r="E15" s="167"/>
      <c r="F15" s="9">
        <v>800</v>
      </c>
      <c r="G15" s="3">
        <v>800</v>
      </c>
      <c r="H15" s="3">
        <v>800</v>
      </c>
      <c r="I15" s="3">
        <v>800</v>
      </c>
      <c r="J15" s="75">
        <v>800</v>
      </c>
      <c r="K15" s="107">
        <v>800</v>
      </c>
      <c r="L15" s="107">
        <v>800</v>
      </c>
      <c r="M15" s="107">
        <v>800</v>
      </c>
      <c r="N15" s="107">
        <v>800</v>
      </c>
    </row>
    <row r="16" spans="1:14" x14ac:dyDescent="0.25">
      <c r="A16" s="167" t="s">
        <v>73</v>
      </c>
      <c r="B16" s="167"/>
      <c r="C16" s="167"/>
      <c r="D16" s="167"/>
      <c r="E16" s="167"/>
      <c r="F16" s="9">
        <v>100</v>
      </c>
      <c r="G16" s="3">
        <v>100</v>
      </c>
      <c r="H16" s="3">
        <v>100</v>
      </c>
      <c r="I16" s="3">
        <v>100</v>
      </c>
      <c r="J16" s="75">
        <v>100</v>
      </c>
      <c r="K16" s="107">
        <v>100</v>
      </c>
      <c r="L16" s="107">
        <v>100</v>
      </c>
      <c r="M16" s="107">
        <v>100</v>
      </c>
      <c r="N16" s="107">
        <v>100</v>
      </c>
    </row>
    <row r="17" spans="1:14" ht="15.75" thickBot="1" x14ac:dyDescent="0.3">
      <c r="A17" s="167" t="s">
        <v>74</v>
      </c>
      <c r="B17" s="167"/>
      <c r="C17" s="167"/>
      <c r="D17" s="167"/>
      <c r="E17" s="167"/>
      <c r="F17" s="10">
        <v>2100</v>
      </c>
      <c r="G17" s="8">
        <v>2100</v>
      </c>
      <c r="H17" s="8">
        <v>2100</v>
      </c>
      <c r="I17" s="8">
        <v>2100</v>
      </c>
      <c r="J17" s="76">
        <v>2100</v>
      </c>
      <c r="K17" s="104">
        <v>2100</v>
      </c>
      <c r="L17" s="104">
        <v>2100</v>
      </c>
      <c r="M17" s="104">
        <v>2100</v>
      </c>
      <c r="N17" s="104">
        <v>2100</v>
      </c>
    </row>
    <row r="18" spans="1:14" ht="15.75" thickBot="1" x14ac:dyDescent="0.3">
      <c r="A18" s="168" t="s">
        <v>75</v>
      </c>
      <c r="B18" s="169"/>
      <c r="C18" s="169"/>
      <c r="D18" s="169"/>
      <c r="E18" s="169"/>
      <c r="F18" s="11">
        <f t="shared" ref="F18:L18" si="2">SUM(F10:F17)</f>
        <v>52950</v>
      </c>
      <c r="G18" s="77">
        <f t="shared" si="2"/>
        <v>52950</v>
      </c>
      <c r="H18" s="77">
        <f t="shared" si="2"/>
        <v>52950</v>
      </c>
      <c r="I18" s="77">
        <f t="shared" si="2"/>
        <v>52950</v>
      </c>
      <c r="J18" s="78">
        <f t="shared" si="2"/>
        <v>52950</v>
      </c>
      <c r="K18" s="108">
        <f t="shared" si="2"/>
        <v>52950</v>
      </c>
      <c r="L18" s="108">
        <f t="shared" si="2"/>
        <v>52950</v>
      </c>
      <c r="M18" s="108">
        <f>SUM(M10:M17)</f>
        <v>50765</v>
      </c>
      <c r="N18" s="108">
        <f>SUM(N10:N17)</f>
        <v>50765</v>
      </c>
    </row>
    <row r="19" spans="1:14" x14ac:dyDescent="0.25">
      <c r="A19" s="167" t="s">
        <v>76</v>
      </c>
      <c r="B19" s="167"/>
      <c r="C19" s="167"/>
      <c r="D19" s="167"/>
      <c r="E19" s="167"/>
      <c r="F19" s="12">
        <v>655830</v>
      </c>
      <c r="G19" s="4">
        <v>623905</v>
      </c>
      <c r="H19" s="4">
        <v>623905</v>
      </c>
      <c r="I19" s="4">
        <v>623905</v>
      </c>
      <c r="J19" s="74">
        <v>623905</v>
      </c>
      <c r="K19" s="106">
        <v>641500</v>
      </c>
      <c r="L19" s="106">
        <v>641500</v>
      </c>
      <c r="M19" s="106">
        <v>641500</v>
      </c>
      <c r="N19" s="106">
        <v>653043</v>
      </c>
    </row>
    <row r="20" spans="1:14" x14ac:dyDescent="0.25">
      <c r="A20" s="167" t="s">
        <v>77</v>
      </c>
      <c r="B20" s="167"/>
      <c r="C20" s="167"/>
      <c r="D20" s="167"/>
      <c r="E20" s="167"/>
      <c r="F20" s="13">
        <v>564000</v>
      </c>
      <c r="G20" s="3">
        <v>532075</v>
      </c>
      <c r="H20" s="3">
        <v>532075</v>
      </c>
      <c r="I20" s="3">
        <v>532075</v>
      </c>
      <c r="J20" s="75">
        <v>532075</v>
      </c>
      <c r="K20" s="104">
        <v>545989</v>
      </c>
      <c r="L20" s="107">
        <v>545989</v>
      </c>
      <c r="M20" s="107">
        <v>545989</v>
      </c>
      <c r="N20" s="107">
        <v>558476</v>
      </c>
    </row>
    <row r="21" spans="1:14" ht="15.75" thickBot="1" x14ac:dyDescent="0.3">
      <c r="A21" s="168" t="s">
        <v>78</v>
      </c>
      <c r="B21" s="169"/>
      <c r="C21" s="169"/>
      <c r="D21" s="169"/>
      <c r="E21" s="169"/>
      <c r="F21" s="14">
        <v>655830</v>
      </c>
      <c r="G21" s="79">
        <v>623905</v>
      </c>
      <c r="H21" s="79">
        <v>623905</v>
      </c>
      <c r="I21" s="79">
        <v>623905</v>
      </c>
      <c r="J21" s="80">
        <v>628802</v>
      </c>
      <c r="K21" s="135">
        <v>641500</v>
      </c>
      <c r="L21" s="136">
        <v>641500</v>
      </c>
      <c r="M21" s="148">
        <v>641500</v>
      </c>
      <c r="N21" s="148">
        <f>SUM(N19)</f>
        <v>653043</v>
      </c>
    </row>
    <row r="22" spans="1:14" ht="15.75" thickBot="1" x14ac:dyDescent="0.3">
      <c r="A22" s="165" t="s">
        <v>4</v>
      </c>
      <c r="B22" s="165"/>
      <c r="C22" s="165"/>
      <c r="D22" s="165"/>
      <c r="E22" s="165"/>
      <c r="F22" s="15">
        <f t="shared" ref="F22:L22" si="3">SUM(F9+F18+F21)</f>
        <v>1130300</v>
      </c>
      <c r="G22" s="72">
        <f t="shared" si="3"/>
        <v>1100226</v>
      </c>
      <c r="H22" s="72">
        <f t="shared" si="3"/>
        <v>1100226</v>
      </c>
      <c r="I22" s="72">
        <f t="shared" si="3"/>
        <v>1103626</v>
      </c>
      <c r="J22" s="73">
        <f t="shared" si="3"/>
        <v>1109823</v>
      </c>
      <c r="K22" s="121">
        <f t="shared" si="3"/>
        <v>1123060</v>
      </c>
      <c r="L22" s="105">
        <f t="shared" si="3"/>
        <v>1137431</v>
      </c>
      <c r="M22" s="105">
        <f>SUM(M9+M18+M21)</f>
        <v>1137431</v>
      </c>
      <c r="N22" s="105">
        <f>SUM(N9+N18+N21)</f>
        <v>1148974</v>
      </c>
    </row>
    <row r="23" spans="1:14" ht="15.75" thickBot="1" x14ac:dyDescent="0.3">
      <c r="A23" s="166" t="s">
        <v>5</v>
      </c>
      <c r="B23" s="166"/>
      <c r="C23" s="166"/>
      <c r="D23" s="166"/>
      <c r="E23" s="166"/>
      <c r="F23" s="16">
        <v>45000</v>
      </c>
      <c r="G23" s="81">
        <v>45000</v>
      </c>
      <c r="H23" s="81">
        <v>45000</v>
      </c>
      <c r="I23" s="81">
        <v>45000</v>
      </c>
      <c r="J23" s="82">
        <v>45000</v>
      </c>
      <c r="K23" s="109">
        <v>45000</v>
      </c>
      <c r="L23" s="109">
        <v>45000</v>
      </c>
      <c r="M23" s="109">
        <v>45000</v>
      </c>
      <c r="N23" s="109">
        <v>71000</v>
      </c>
    </row>
    <row r="24" spans="1:14" ht="15.75" thickBot="1" x14ac:dyDescent="0.3">
      <c r="A24" s="162" t="s">
        <v>6</v>
      </c>
      <c r="B24" s="163"/>
      <c r="C24" s="163"/>
      <c r="D24" s="163"/>
      <c r="E24" s="164"/>
      <c r="F24" s="83">
        <f t="shared" ref="F24:L24" si="4">SUM(F22:F23)</f>
        <v>1175300</v>
      </c>
      <c r="G24" s="84">
        <f t="shared" si="4"/>
        <v>1145226</v>
      </c>
      <c r="H24" s="84">
        <f t="shared" si="4"/>
        <v>1145226</v>
      </c>
      <c r="I24" s="84">
        <f t="shared" si="4"/>
        <v>1148626</v>
      </c>
      <c r="J24" s="84">
        <f t="shared" si="4"/>
        <v>1154823</v>
      </c>
      <c r="K24" s="110">
        <f t="shared" si="4"/>
        <v>1168060</v>
      </c>
      <c r="L24" s="110">
        <f t="shared" si="4"/>
        <v>1182431</v>
      </c>
      <c r="M24" s="110">
        <f>SUM(M22:M23)</f>
        <v>1182431</v>
      </c>
      <c r="N24" s="110">
        <f>SUM(N22:N23)</f>
        <v>1219974</v>
      </c>
    </row>
    <row r="25" spans="1:14" ht="18.75" x14ac:dyDescent="0.3">
      <c r="A25" s="5"/>
      <c r="B25" s="5"/>
      <c r="C25" s="5"/>
      <c r="D25" s="5"/>
      <c r="E25" s="5"/>
      <c r="F25" s="17"/>
      <c r="G25" s="25"/>
      <c r="H25" s="25"/>
      <c r="I25" s="25"/>
      <c r="J25" s="25"/>
      <c r="K25" s="116"/>
    </row>
    <row r="26" spans="1:14" ht="5.25" customHeight="1" x14ac:dyDescent="0.3">
      <c r="A26" s="5"/>
      <c r="B26" s="5"/>
      <c r="C26" s="5"/>
      <c r="D26" s="5"/>
      <c r="E26" s="5"/>
      <c r="F26" s="17"/>
      <c r="G26" s="25"/>
      <c r="H26" s="25"/>
      <c r="I26" s="25"/>
      <c r="J26" s="25"/>
      <c r="K26" s="116"/>
    </row>
    <row r="27" spans="1:14" x14ac:dyDescent="0.25">
      <c r="A27" s="155" t="s">
        <v>7</v>
      </c>
      <c r="B27" s="156"/>
      <c r="C27" s="156"/>
      <c r="D27" s="156"/>
      <c r="E27" s="157"/>
      <c r="F27" s="20" t="s">
        <v>1</v>
      </c>
      <c r="G27" s="29" t="s">
        <v>55</v>
      </c>
      <c r="H27" s="29" t="s">
        <v>55</v>
      </c>
      <c r="I27" s="29" t="s">
        <v>55</v>
      </c>
      <c r="J27" s="29" t="s">
        <v>55</v>
      </c>
      <c r="K27" s="117" t="s">
        <v>55</v>
      </c>
      <c r="L27" s="111" t="s">
        <v>55</v>
      </c>
      <c r="M27" s="111" t="s">
        <v>55</v>
      </c>
      <c r="N27" s="111" t="s">
        <v>55</v>
      </c>
    </row>
    <row r="28" spans="1:14" x14ac:dyDescent="0.25">
      <c r="A28" s="156"/>
      <c r="B28" s="156"/>
      <c r="C28" s="156"/>
      <c r="D28" s="156"/>
      <c r="E28" s="157"/>
      <c r="F28" s="28">
        <v>2022</v>
      </c>
      <c r="G28" s="22" t="s">
        <v>56</v>
      </c>
      <c r="H28" s="22" t="s">
        <v>57</v>
      </c>
      <c r="I28" s="22" t="s">
        <v>60</v>
      </c>
      <c r="J28" s="22" t="s">
        <v>61</v>
      </c>
      <c r="K28" s="118" t="s">
        <v>81</v>
      </c>
      <c r="L28" s="101" t="s">
        <v>82</v>
      </c>
      <c r="M28" s="101" t="s">
        <v>85</v>
      </c>
      <c r="N28" s="101" t="s">
        <v>87</v>
      </c>
    </row>
    <row r="29" spans="1:14" ht="15.75" thickBot="1" x14ac:dyDescent="0.3">
      <c r="A29" s="157"/>
      <c r="B29" s="189"/>
      <c r="C29" s="189"/>
      <c r="D29" s="189"/>
      <c r="E29" s="190"/>
      <c r="F29" s="26" t="s">
        <v>3</v>
      </c>
      <c r="G29" s="27" t="s">
        <v>3</v>
      </c>
      <c r="H29" s="27" t="s">
        <v>3</v>
      </c>
      <c r="I29" s="27" t="s">
        <v>3</v>
      </c>
      <c r="J29" s="27" t="s">
        <v>3</v>
      </c>
      <c r="K29" s="122" t="s">
        <v>3</v>
      </c>
      <c r="L29" s="112" t="s">
        <v>3</v>
      </c>
      <c r="M29" s="112" t="s">
        <v>3</v>
      </c>
      <c r="N29" s="112" t="s">
        <v>3</v>
      </c>
    </row>
    <row r="30" spans="1:14" ht="15.75" thickTop="1" x14ac:dyDescent="0.25">
      <c r="A30" s="167" t="s">
        <v>79</v>
      </c>
      <c r="B30" s="167"/>
      <c r="C30" s="167"/>
      <c r="D30" s="167"/>
      <c r="E30" s="167"/>
      <c r="F30" s="10">
        <v>1500</v>
      </c>
      <c r="G30" s="3">
        <v>1500</v>
      </c>
      <c r="H30" s="3">
        <v>1500</v>
      </c>
      <c r="I30" s="3">
        <v>1500</v>
      </c>
      <c r="J30" s="3">
        <v>1500</v>
      </c>
      <c r="K30" s="106">
        <v>1500</v>
      </c>
      <c r="L30" s="106">
        <v>4026</v>
      </c>
      <c r="M30" s="106">
        <v>4026</v>
      </c>
      <c r="N30" s="106">
        <v>4026</v>
      </c>
    </row>
    <row r="31" spans="1:14" ht="15.75" thickBot="1" x14ac:dyDescent="0.3">
      <c r="A31" s="170" t="s">
        <v>49</v>
      </c>
      <c r="B31" s="170"/>
      <c r="C31" s="170"/>
      <c r="D31" s="170"/>
      <c r="E31" s="170"/>
      <c r="F31" s="10">
        <v>119000</v>
      </c>
      <c r="G31" s="85">
        <v>119000</v>
      </c>
      <c r="H31" s="85">
        <v>119000</v>
      </c>
      <c r="I31" s="85">
        <v>119000</v>
      </c>
      <c r="J31" s="85">
        <v>119000</v>
      </c>
      <c r="K31" s="113">
        <v>119000</v>
      </c>
      <c r="L31" s="113">
        <v>119000</v>
      </c>
      <c r="M31" s="113">
        <v>119000</v>
      </c>
      <c r="N31" s="113">
        <v>119000</v>
      </c>
    </row>
    <row r="32" spans="1:14" ht="15.75" thickBot="1" x14ac:dyDescent="0.3">
      <c r="A32" s="162" t="s">
        <v>8</v>
      </c>
      <c r="B32" s="163"/>
      <c r="C32" s="163"/>
      <c r="D32" s="163"/>
      <c r="E32" s="163"/>
      <c r="F32" s="86">
        <f t="shared" ref="F32:L32" si="5">SUM(F30:F31)</f>
        <v>120500</v>
      </c>
      <c r="G32" s="84">
        <f t="shared" si="5"/>
        <v>120500</v>
      </c>
      <c r="H32" s="84">
        <f t="shared" si="5"/>
        <v>120500</v>
      </c>
      <c r="I32" s="84">
        <f t="shared" si="5"/>
        <v>120500</v>
      </c>
      <c r="J32" s="84">
        <f t="shared" si="5"/>
        <v>120500</v>
      </c>
      <c r="K32" s="110">
        <f t="shared" si="5"/>
        <v>120500</v>
      </c>
      <c r="L32" s="110">
        <f t="shared" si="5"/>
        <v>123026</v>
      </c>
      <c r="M32" s="110">
        <f t="shared" ref="M32:N32" si="6">SUM(M30:M31)</f>
        <v>123026</v>
      </c>
      <c r="N32" s="110">
        <f t="shared" si="6"/>
        <v>123026</v>
      </c>
    </row>
    <row r="33" spans="1:14" ht="18.75" x14ac:dyDescent="0.3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</row>
    <row r="34" spans="1:14" x14ac:dyDescent="0.25">
      <c r="A34" s="155" t="s">
        <v>9</v>
      </c>
      <c r="B34" s="156"/>
      <c r="C34" s="156"/>
      <c r="D34" s="156"/>
      <c r="E34" s="157"/>
      <c r="F34" s="20" t="s">
        <v>1</v>
      </c>
      <c r="G34" s="29" t="s">
        <v>55</v>
      </c>
      <c r="H34" s="29" t="s">
        <v>55</v>
      </c>
      <c r="I34" s="29" t="s">
        <v>55</v>
      </c>
      <c r="J34" s="29" t="s">
        <v>55</v>
      </c>
      <c r="K34" s="117" t="s">
        <v>55</v>
      </c>
      <c r="L34" s="111" t="s">
        <v>83</v>
      </c>
      <c r="M34" s="111" t="s">
        <v>83</v>
      </c>
      <c r="N34" s="111" t="s">
        <v>83</v>
      </c>
    </row>
    <row r="35" spans="1:14" x14ac:dyDescent="0.25">
      <c r="A35" s="156"/>
      <c r="B35" s="156"/>
      <c r="C35" s="156"/>
      <c r="D35" s="156"/>
      <c r="E35" s="157"/>
      <c r="F35" s="28">
        <v>2022</v>
      </c>
      <c r="G35" s="22" t="s">
        <v>56</v>
      </c>
      <c r="H35" s="22" t="s">
        <v>57</v>
      </c>
      <c r="I35" s="22" t="s">
        <v>60</v>
      </c>
      <c r="J35" s="22" t="s">
        <v>61</v>
      </c>
      <c r="K35" s="118" t="s">
        <v>84</v>
      </c>
      <c r="L35" s="101" t="s">
        <v>82</v>
      </c>
      <c r="M35" s="101" t="s">
        <v>85</v>
      </c>
      <c r="N35" s="101" t="s">
        <v>87</v>
      </c>
    </row>
    <row r="36" spans="1:14" ht="15.75" thickBot="1" x14ac:dyDescent="0.3">
      <c r="A36" s="174" t="s">
        <v>2</v>
      </c>
      <c r="B36" s="175"/>
      <c r="C36" s="175"/>
      <c r="D36" s="175"/>
      <c r="E36" s="175"/>
      <c r="F36" s="21" t="s">
        <v>3</v>
      </c>
      <c r="G36" s="21" t="s">
        <v>3</v>
      </c>
      <c r="H36" s="21" t="s">
        <v>3</v>
      </c>
      <c r="I36" s="21" t="s">
        <v>3</v>
      </c>
      <c r="J36" s="29" t="s">
        <v>3</v>
      </c>
      <c r="K36" s="122" t="s">
        <v>3</v>
      </c>
      <c r="L36" s="114" t="s">
        <v>3</v>
      </c>
      <c r="M36" s="114" t="s">
        <v>3</v>
      </c>
      <c r="N36" s="114" t="s">
        <v>3</v>
      </c>
    </row>
    <row r="37" spans="1:14" ht="15.75" thickTop="1" x14ac:dyDescent="0.25">
      <c r="A37" s="160" t="s">
        <v>50</v>
      </c>
      <c r="B37" s="161"/>
      <c r="C37" s="161"/>
      <c r="D37" s="161"/>
      <c r="E37" s="176"/>
      <c r="F37" s="9">
        <v>0</v>
      </c>
      <c r="G37" s="3">
        <v>24522</v>
      </c>
      <c r="H37" s="3">
        <v>25264</v>
      </c>
      <c r="I37" s="3">
        <v>25264</v>
      </c>
      <c r="J37" s="74">
        <v>25264</v>
      </c>
      <c r="K37" s="106">
        <v>25264</v>
      </c>
      <c r="L37" s="106">
        <v>25264</v>
      </c>
      <c r="M37" s="106">
        <v>25264</v>
      </c>
      <c r="N37" s="106">
        <v>25264</v>
      </c>
    </row>
    <row r="38" spans="1:14" x14ac:dyDescent="0.25">
      <c r="A38" s="183" t="s">
        <v>51</v>
      </c>
      <c r="B38" s="184"/>
      <c r="C38" s="184"/>
      <c r="D38" s="184"/>
      <c r="E38" s="185"/>
      <c r="F38" s="9">
        <v>16400</v>
      </c>
      <c r="G38" s="3">
        <v>16400</v>
      </c>
      <c r="H38" s="70">
        <v>16400</v>
      </c>
      <c r="I38" s="70">
        <v>16400</v>
      </c>
      <c r="J38" s="75">
        <v>16400</v>
      </c>
      <c r="K38" s="107">
        <v>16400</v>
      </c>
      <c r="L38" s="107">
        <v>16400</v>
      </c>
      <c r="M38" s="107">
        <v>16400</v>
      </c>
      <c r="N38" s="107">
        <v>16400</v>
      </c>
    </row>
    <row r="39" spans="1:14" x14ac:dyDescent="0.25">
      <c r="A39" s="167" t="s">
        <v>52</v>
      </c>
      <c r="B39" s="167"/>
      <c r="C39" s="167"/>
      <c r="D39" s="167"/>
      <c r="E39" s="167"/>
      <c r="F39" s="9">
        <v>0</v>
      </c>
      <c r="G39" s="87">
        <v>7000</v>
      </c>
      <c r="H39" s="87">
        <v>62800</v>
      </c>
      <c r="I39" s="87">
        <v>73800</v>
      </c>
      <c r="J39" s="131">
        <v>93800</v>
      </c>
      <c r="K39" s="134">
        <v>256793</v>
      </c>
      <c r="L39" s="115">
        <v>256793</v>
      </c>
      <c r="M39" s="115">
        <v>256793</v>
      </c>
      <c r="N39" s="115">
        <v>256793</v>
      </c>
    </row>
    <row r="40" spans="1:14" ht="15.75" thickBot="1" x14ac:dyDescent="0.3">
      <c r="A40" s="167" t="s">
        <v>10</v>
      </c>
      <c r="B40" s="167"/>
      <c r="C40" s="167"/>
      <c r="D40" s="167"/>
      <c r="E40" s="167"/>
      <c r="F40" s="9">
        <v>154040</v>
      </c>
      <c r="G40" s="70">
        <v>154040</v>
      </c>
      <c r="H40" s="70">
        <v>154040</v>
      </c>
      <c r="I40" s="70">
        <v>154040</v>
      </c>
      <c r="J40" s="137">
        <v>211629</v>
      </c>
      <c r="K40" s="139">
        <v>211629</v>
      </c>
      <c r="L40" s="138">
        <v>211629</v>
      </c>
      <c r="M40" s="107">
        <v>211629</v>
      </c>
      <c r="N40" s="138">
        <v>211629</v>
      </c>
    </row>
    <row r="41" spans="1:14" ht="15.75" thickBot="1" x14ac:dyDescent="0.3">
      <c r="A41" s="177" t="s">
        <v>80</v>
      </c>
      <c r="B41" s="178"/>
      <c r="C41" s="178"/>
      <c r="D41" s="178"/>
      <c r="E41" s="179"/>
      <c r="F41" s="11">
        <v>0</v>
      </c>
      <c r="G41" s="72">
        <f t="shared" ref="G41:L41" si="7">SUM(G37:G40)</f>
        <v>201962</v>
      </c>
      <c r="H41" s="72">
        <f t="shared" si="7"/>
        <v>258504</v>
      </c>
      <c r="I41" s="72">
        <f t="shared" si="7"/>
        <v>269504</v>
      </c>
      <c r="J41" s="73">
        <f t="shared" si="7"/>
        <v>347093</v>
      </c>
      <c r="K41" s="140">
        <f t="shared" si="7"/>
        <v>510086</v>
      </c>
      <c r="L41" s="133">
        <f t="shared" si="7"/>
        <v>510086</v>
      </c>
      <c r="M41" s="105">
        <f>SUM(M37:M40)</f>
        <v>510086</v>
      </c>
      <c r="N41" s="133">
        <f t="shared" ref="N41" si="8">SUM(N37:N40)</f>
        <v>510086</v>
      </c>
    </row>
    <row r="42" spans="1:14" ht="15.75" thickBot="1" x14ac:dyDescent="0.3">
      <c r="A42" s="186" t="s">
        <v>53</v>
      </c>
      <c r="B42" s="187"/>
      <c r="C42" s="187"/>
      <c r="D42" s="187"/>
      <c r="E42" s="188"/>
      <c r="F42" s="141">
        <v>0</v>
      </c>
      <c r="G42" s="81">
        <v>0</v>
      </c>
      <c r="H42" s="81">
        <v>0</v>
      </c>
      <c r="I42" s="81">
        <v>0</v>
      </c>
      <c r="J42" s="82">
        <v>0</v>
      </c>
      <c r="K42" s="142">
        <v>0</v>
      </c>
      <c r="L42" s="109">
        <v>0</v>
      </c>
      <c r="M42" s="109">
        <v>0</v>
      </c>
      <c r="N42" s="109">
        <v>0</v>
      </c>
    </row>
    <row r="43" spans="1:14" ht="15.75" thickBot="1" x14ac:dyDescent="0.3">
      <c r="A43" s="180" t="s">
        <v>11</v>
      </c>
      <c r="B43" s="181"/>
      <c r="C43" s="181"/>
      <c r="D43" s="181"/>
      <c r="E43" s="182"/>
      <c r="F43" s="146">
        <f>SUM(F37:F42)</f>
        <v>170440</v>
      </c>
      <c r="G43" s="86">
        <f t="shared" ref="G43:L43" si="9">SUM(G41:G42)</f>
        <v>201962</v>
      </c>
      <c r="H43" s="86">
        <f t="shared" si="9"/>
        <v>258504</v>
      </c>
      <c r="I43" s="86">
        <f t="shared" si="9"/>
        <v>269504</v>
      </c>
      <c r="J43" s="86">
        <f t="shared" si="9"/>
        <v>347093</v>
      </c>
      <c r="K43" s="147">
        <f t="shared" si="9"/>
        <v>510086</v>
      </c>
      <c r="L43" s="110">
        <f t="shared" si="9"/>
        <v>510086</v>
      </c>
      <c r="M43" s="110">
        <f>SUM(M41:M42)</f>
        <v>510086</v>
      </c>
      <c r="N43" s="110">
        <f t="shared" ref="N43" si="10">SUM(N41:N42)</f>
        <v>510086</v>
      </c>
    </row>
    <row r="44" spans="1:14" ht="16.5" thickTop="1" thickBot="1" x14ac:dyDescent="0.3">
      <c r="A44" s="171" t="s">
        <v>12</v>
      </c>
      <c r="B44" s="172"/>
      <c r="C44" s="172"/>
      <c r="D44" s="172"/>
      <c r="E44" s="173"/>
      <c r="F44" s="143">
        <f>F24+F32+F43</f>
        <v>1466240</v>
      </c>
      <c r="G44" s="143">
        <f>G24+G32+G43</f>
        <v>1467688</v>
      </c>
      <c r="H44" s="143">
        <f>H24+H32+H43</f>
        <v>1524230</v>
      </c>
      <c r="I44" s="143">
        <f>I24+I32+I43</f>
        <v>1538630</v>
      </c>
      <c r="J44" s="144">
        <f>J24+J32+J43</f>
        <v>1622416</v>
      </c>
      <c r="K44" s="145">
        <f>SUM(K24+K32+K43)</f>
        <v>1798646</v>
      </c>
      <c r="L44" s="132">
        <f>SUM(L24+L32+L43)</f>
        <v>1815543</v>
      </c>
      <c r="M44" s="149">
        <f>SUM(M24,M32,M43,)</f>
        <v>1815543</v>
      </c>
      <c r="N44" s="132">
        <f t="shared" ref="N44" si="11">SUM(N24+N32+N43)</f>
        <v>1853086</v>
      </c>
    </row>
    <row r="45" spans="1:14" ht="15.75" thickTop="1" x14ac:dyDescent="0.25"/>
  </sheetData>
  <mergeCells count="37">
    <mergeCell ref="A11:E11"/>
    <mergeCell ref="A12:E12"/>
    <mergeCell ref="A13:E13"/>
    <mergeCell ref="A14:E14"/>
    <mergeCell ref="A15:E15"/>
    <mergeCell ref="A30:E30"/>
    <mergeCell ref="A31:E31"/>
    <mergeCell ref="A18:E18"/>
    <mergeCell ref="A44:E44"/>
    <mergeCell ref="A32:E32"/>
    <mergeCell ref="A34:E35"/>
    <mergeCell ref="A36:E36"/>
    <mergeCell ref="A37:E37"/>
    <mergeCell ref="A39:E39"/>
    <mergeCell ref="A41:E41"/>
    <mergeCell ref="A43:E43"/>
    <mergeCell ref="A40:E40"/>
    <mergeCell ref="A38:E38"/>
    <mergeCell ref="A42:E42"/>
    <mergeCell ref="A29:E29"/>
    <mergeCell ref="A27:E28"/>
    <mergeCell ref="A1:G2"/>
    <mergeCell ref="A3:E4"/>
    <mergeCell ref="A5:E5"/>
    <mergeCell ref="A6:E6"/>
    <mergeCell ref="A24:E24"/>
    <mergeCell ref="A22:E22"/>
    <mergeCell ref="A23:E23"/>
    <mergeCell ref="A16:E16"/>
    <mergeCell ref="A17:E17"/>
    <mergeCell ref="A20:E20"/>
    <mergeCell ref="A21:E21"/>
    <mergeCell ref="A7:E7"/>
    <mergeCell ref="A19:E19"/>
    <mergeCell ref="A8:E8"/>
    <mergeCell ref="A9:E9"/>
    <mergeCell ref="A10:E10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31" workbookViewId="0">
      <selection activeCell="N24" sqref="N24"/>
    </sheetView>
  </sheetViews>
  <sheetFormatPr defaultRowHeight="15" x14ac:dyDescent="0.25"/>
  <cols>
    <col min="5" max="5" width="5.5703125" customWidth="1"/>
    <col min="6" max="10" width="12.7109375" customWidth="1"/>
    <col min="11" max="11" width="12.5703125" customWidth="1"/>
    <col min="12" max="14" width="12.140625" customWidth="1"/>
    <col min="15" max="15" width="21" customWidth="1"/>
  </cols>
  <sheetData>
    <row r="1" spans="1:15" ht="15" customHeight="1" x14ac:dyDescent="0.35">
      <c r="A1" s="153" t="s">
        <v>58</v>
      </c>
      <c r="B1" s="153"/>
      <c r="C1" s="153"/>
      <c r="D1" s="153"/>
      <c r="E1" s="153"/>
      <c r="F1" s="153"/>
      <c r="G1" s="153"/>
      <c r="H1" s="7"/>
      <c r="I1" s="7"/>
      <c r="J1" s="7"/>
      <c r="K1" s="7"/>
    </row>
    <row r="2" spans="1:15" ht="15" customHeight="1" x14ac:dyDescent="0.35">
      <c r="A2" s="154"/>
      <c r="B2" s="154"/>
      <c r="C2" s="154"/>
      <c r="D2" s="154"/>
      <c r="E2" s="154"/>
      <c r="F2" s="154"/>
      <c r="G2" s="154"/>
      <c r="H2" s="7"/>
      <c r="I2" s="7"/>
      <c r="J2" s="7"/>
      <c r="K2" s="7"/>
    </row>
    <row r="3" spans="1:15" x14ac:dyDescent="0.25">
      <c r="A3" s="193" t="s">
        <v>13</v>
      </c>
      <c r="B3" s="193"/>
      <c r="C3" s="193"/>
      <c r="D3" s="193"/>
      <c r="E3" s="194"/>
      <c r="F3" s="31" t="s">
        <v>1</v>
      </c>
      <c r="G3" s="32" t="s">
        <v>55</v>
      </c>
      <c r="H3" s="32" t="s">
        <v>55</v>
      </c>
      <c r="I3" s="32" t="s">
        <v>55</v>
      </c>
      <c r="J3" s="57" t="s">
        <v>55</v>
      </c>
      <c r="K3" s="117" t="s">
        <v>55</v>
      </c>
      <c r="L3" s="117" t="s">
        <v>55</v>
      </c>
      <c r="M3" s="117" t="s">
        <v>55</v>
      </c>
      <c r="N3" s="117" t="s">
        <v>55</v>
      </c>
    </row>
    <row r="4" spans="1:15" ht="15.75" thickBot="1" x14ac:dyDescent="0.3">
      <c r="A4" s="195"/>
      <c r="B4" s="195"/>
      <c r="C4" s="195"/>
      <c r="D4" s="195"/>
      <c r="E4" s="196"/>
      <c r="F4" s="31">
        <v>2022</v>
      </c>
      <c r="G4" s="33" t="s">
        <v>56</v>
      </c>
      <c r="H4" s="34">
        <v>44663</v>
      </c>
      <c r="I4" s="22" t="s">
        <v>60</v>
      </c>
      <c r="J4" s="30" t="s">
        <v>61</v>
      </c>
      <c r="K4" s="118" t="s">
        <v>81</v>
      </c>
      <c r="L4" s="88" t="s">
        <v>82</v>
      </c>
      <c r="M4" s="88" t="s">
        <v>85</v>
      </c>
      <c r="N4" s="101" t="s">
        <v>86</v>
      </c>
    </row>
    <row r="5" spans="1:15" ht="16.5" thickTop="1" thickBot="1" x14ac:dyDescent="0.3">
      <c r="A5" s="197" t="s">
        <v>2</v>
      </c>
      <c r="B5" s="198"/>
      <c r="C5" s="198"/>
      <c r="D5" s="198"/>
      <c r="E5" s="198"/>
      <c r="F5" s="31" t="s">
        <v>3</v>
      </c>
      <c r="G5" s="35" t="s">
        <v>3</v>
      </c>
      <c r="H5" s="35" t="s">
        <v>3</v>
      </c>
      <c r="I5" s="35" t="s">
        <v>3</v>
      </c>
      <c r="J5" s="35" t="s">
        <v>3</v>
      </c>
      <c r="K5" s="119" t="s">
        <v>3</v>
      </c>
      <c r="L5" s="89" t="s">
        <v>3</v>
      </c>
      <c r="M5" s="89" t="s">
        <v>3</v>
      </c>
      <c r="N5" s="89" t="s">
        <v>3</v>
      </c>
    </row>
    <row r="6" spans="1:15" ht="15.75" thickTop="1" x14ac:dyDescent="0.25">
      <c r="A6" s="199" t="s">
        <v>14</v>
      </c>
      <c r="B6" s="199"/>
      <c r="C6" s="199"/>
      <c r="D6" s="199"/>
      <c r="E6" s="200"/>
      <c r="F6" s="36">
        <v>96030</v>
      </c>
      <c r="G6" s="37">
        <v>96030</v>
      </c>
      <c r="H6" s="37">
        <v>96030</v>
      </c>
      <c r="I6" s="37">
        <v>96030</v>
      </c>
      <c r="J6" s="59">
        <v>96030</v>
      </c>
      <c r="K6" s="90">
        <v>96030</v>
      </c>
      <c r="L6" s="90">
        <v>96030</v>
      </c>
      <c r="M6" s="90">
        <v>100752</v>
      </c>
      <c r="N6" s="90">
        <v>100692</v>
      </c>
    </row>
    <row r="7" spans="1:15" x14ac:dyDescent="0.25">
      <c r="A7" s="38" t="s">
        <v>15</v>
      </c>
      <c r="B7" s="39"/>
      <c r="C7" s="39"/>
      <c r="D7" s="39"/>
      <c r="E7" s="39"/>
      <c r="F7" s="36">
        <v>4350</v>
      </c>
      <c r="G7" s="40">
        <v>4350</v>
      </c>
      <c r="H7" s="40">
        <v>4350</v>
      </c>
      <c r="I7" s="40">
        <v>4350</v>
      </c>
      <c r="J7" s="60">
        <v>4350</v>
      </c>
      <c r="K7" s="91">
        <v>4350</v>
      </c>
      <c r="L7" s="91">
        <v>6100</v>
      </c>
      <c r="M7" s="91">
        <v>3450</v>
      </c>
      <c r="N7" s="91">
        <v>3760</v>
      </c>
    </row>
    <row r="8" spans="1:15" x14ac:dyDescent="0.25">
      <c r="A8" s="191" t="s">
        <v>16</v>
      </c>
      <c r="B8" s="192"/>
      <c r="C8" s="192"/>
      <c r="D8" s="192"/>
      <c r="E8" s="192"/>
      <c r="F8" s="36">
        <v>5750</v>
      </c>
      <c r="G8" s="40">
        <v>5750</v>
      </c>
      <c r="H8" s="40">
        <v>5750</v>
      </c>
      <c r="I8" s="40">
        <v>5750</v>
      </c>
      <c r="J8" s="60">
        <v>5750</v>
      </c>
      <c r="K8" s="91">
        <v>5762</v>
      </c>
      <c r="L8" s="91">
        <v>5874.5</v>
      </c>
      <c r="M8" s="91">
        <v>5874.5</v>
      </c>
      <c r="N8" s="91">
        <v>5914</v>
      </c>
    </row>
    <row r="9" spans="1:15" x14ac:dyDescent="0.25">
      <c r="A9" s="191" t="s">
        <v>17</v>
      </c>
      <c r="B9" s="192"/>
      <c r="C9" s="192"/>
      <c r="D9" s="192"/>
      <c r="E9" s="192"/>
      <c r="F9" s="36">
        <v>4700</v>
      </c>
      <c r="G9" s="40">
        <v>4700</v>
      </c>
      <c r="H9" s="40">
        <v>4700</v>
      </c>
      <c r="I9" s="40">
        <v>4700</v>
      </c>
      <c r="J9" s="60">
        <v>4700</v>
      </c>
      <c r="K9" s="91">
        <v>4700</v>
      </c>
      <c r="L9" s="91">
        <v>4700</v>
      </c>
      <c r="M9" s="91">
        <v>2628</v>
      </c>
      <c r="N9" s="91">
        <v>2628</v>
      </c>
    </row>
    <row r="10" spans="1:15" x14ac:dyDescent="0.25">
      <c r="A10" s="191" t="s">
        <v>18</v>
      </c>
      <c r="B10" s="192"/>
      <c r="C10" s="192"/>
      <c r="D10" s="192"/>
      <c r="E10" s="192"/>
      <c r="F10" s="36">
        <v>26705</v>
      </c>
      <c r="G10" s="40">
        <v>26705</v>
      </c>
      <c r="H10" s="40">
        <v>26705</v>
      </c>
      <c r="I10" s="40">
        <v>26705</v>
      </c>
      <c r="J10" s="60">
        <v>26705</v>
      </c>
      <c r="K10" s="91">
        <v>26739</v>
      </c>
      <c r="L10" s="91">
        <v>27175.62</v>
      </c>
      <c r="M10" s="91">
        <v>27175.62</v>
      </c>
      <c r="N10" s="91">
        <v>27272</v>
      </c>
    </row>
    <row r="11" spans="1:15" x14ac:dyDescent="0.25">
      <c r="A11" s="191" t="s">
        <v>19</v>
      </c>
      <c r="B11" s="192"/>
      <c r="C11" s="192"/>
      <c r="D11" s="192"/>
      <c r="E11" s="192"/>
      <c r="F11" s="36">
        <v>610</v>
      </c>
      <c r="G11" s="40">
        <v>610</v>
      </c>
      <c r="H11" s="40">
        <v>610</v>
      </c>
      <c r="I11" s="40">
        <v>610</v>
      </c>
      <c r="J11" s="60">
        <v>610</v>
      </c>
      <c r="K11" s="91">
        <v>610</v>
      </c>
      <c r="L11" s="91">
        <v>610</v>
      </c>
      <c r="M11" s="91">
        <v>610</v>
      </c>
      <c r="N11" s="91">
        <v>610</v>
      </c>
    </row>
    <row r="12" spans="1:15" x14ac:dyDescent="0.25">
      <c r="A12" s="191" t="s">
        <v>20</v>
      </c>
      <c r="B12" s="192"/>
      <c r="C12" s="192"/>
      <c r="D12" s="192"/>
      <c r="E12" s="192"/>
      <c r="F12" s="36">
        <v>600</v>
      </c>
      <c r="G12" s="40">
        <v>600</v>
      </c>
      <c r="H12" s="40">
        <v>600</v>
      </c>
      <c r="I12" s="40">
        <v>600</v>
      </c>
      <c r="J12" s="60">
        <v>600</v>
      </c>
      <c r="K12" s="91">
        <v>600</v>
      </c>
      <c r="L12" s="91">
        <v>600</v>
      </c>
      <c r="M12" s="91">
        <v>600</v>
      </c>
      <c r="N12" s="91">
        <v>600</v>
      </c>
      <c r="O12" s="6"/>
    </row>
    <row r="13" spans="1:15" x14ac:dyDescent="0.25">
      <c r="A13" s="191" t="s">
        <v>21</v>
      </c>
      <c r="B13" s="192"/>
      <c r="C13" s="192"/>
      <c r="D13" s="192"/>
      <c r="E13" s="192"/>
      <c r="F13" s="36">
        <v>20200</v>
      </c>
      <c r="G13" s="40">
        <v>22051</v>
      </c>
      <c r="H13" s="40">
        <v>22051</v>
      </c>
      <c r="I13" s="40">
        <v>22051</v>
      </c>
      <c r="J13" s="60">
        <v>22051</v>
      </c>
      <c r="K13" s="91">
        <v>22513</v>
      </c>
      <c r="L13" s="91">
        <v>28513</v>
      </c>
      <c r="M13" s="91">
        <v>28513</v>
      </c>
      <c r="N13" s="91">
        <v>28537</v>
      </c>
      <c r="O13" s="6"/>
    </row>
    <row r="14" spans="1:15" x14ac:dyDescent="0.25">
      <c r="A14" s="191" t="s">
        <v>22</v>
      </c>
      <c r="B14" s="192"/>
      <c r="C14" s="192"/>
      <c r="D14" s="192"/>
      <c r="E14" s="192"/>
      <c r="F14" s="36">
        <v>42750</v>
      </c>
      <c r="G14" s="40">
        <v>42750</v>
      </c>
      <c r="H14" s="40">
        <v>42750</v>
      </c>
      <c r="I14" s="40">
        <v>42750</v>
      </c>
      <c r="J14" s="60">
        <v>42250</v>
      </c>
      <c r="K14" s="91">
        <v>42520</v>
      </c>
      <c r="L14" s="91">
        <v>44698</v>
      </c>
      <c r="M14" s="91">
        <v>44498</v>
      </c>
      <c r="N14" s="91">
        <v>44473</v>
      </c>
    </row>
    <row r="15" spans="1:15" x14ac:dyDescent="0.25">
      <c r="A15" s="202" t="s">
        <v>59</v>
      </c>
      <c r="B15" s="202"/>
      <c r="C15" s="202"/>
      <c r="D15" s="202"/>
      <c r="E15" s="191"/>
      <c r="F15" s="36">
        <v>13870</v>
      </c>
      <c r="G15" s="40">
        <v>13870</v>
      </c>
      <c r="H15" s="40">
        <v>13870</v>
      </c>
      <c r="I15" s="40">
        <v>14120</v>
      </c>
      <c r="J15" s="60">
        <v>14120</v>
      </c>
      <c r="K15" s="91">
        <v>14804</v>
      </c>
      <c r="L15" s="91">
        <v>14804</v>
      </c>
      <c r="M15" s="91">
        <v>15004</v>
      </c>
      <c r="N15" s="91">
        <v>15069</v>
      </c>
    </row>
    <row r="16" spans="1:15" x14ac:dyDescent="0.25">
      <c r="A16" s="191" t="s">
        <v>23</v>
      </c>
      <c r="B16" s="192"/>
      <c r="C16" s="192"/>
      <c r="D16" s="192"/>
      <c r="E16" s="192"/>
      <c r="F16" s="36">
        <v>25378</v>
      </c>
      <c r="G16" s="40">
        <v>25378</v>
      </c>
      <c r="H16" s="40">
        <v>25378</v>
      </c>
      <c r="I16" s="40">
        <v>26578</v>
      </c>
      <c r="J16" s="60">
        <v>27178</v>
      </c>
      <c r="K16" s="91">
        <v>26574</v>
      </c>
      <c r="L16" s="91">
        <v>26574</v>
      </c>
      <c r="M16" s="91">
        <v>26574</v>
      </c>
      <c r="N16" s="91">
        <v>26479</v>
      </c>
    </row>
    <row r="17" spans="1:15" x14ac:dyDescent="0.25">
      <c r="A17" s="191" t="s">
        <v>24</v>
      </c>
      <c r="B17" s="192"/>
      <c r="C17" s="192"/>
      <c r="D17" s="192"/>
      <c r="E17" s="192"/>
      <c r="F17" s="36">
        <v>1600</v>
      </c>
      <c r="G17" s="40">
        <v>1600</v>
      </c>
      <c r="H17" s="40">
        <v>1600</v>
      </c>
      <c r="I17" s="40">
        <v>1600</v>
      </c>
      <c r="J17" s="60">
        <v>1600</v>
      </c>
      <c r="K17" s="91">
        <v>1600</v>
      </c>
      <c r="L17" s="91">
        <v>1600</v>
      </c>
      <c r="M17" s="91">
        <v>1600</v>
      </c>
      <c r="N17" s="91">
        <v>1600</v>
      </c>
    </row>
    <row r="18" spans="1:15" x14ac:dyDescent="0.25">
      <c r="A18" s="191" t="s">
        <v>25</v>
      </c>
      <c r="B18" s="192"/>
      <c r="C18" s="192"/>
      <c r="D18" s="192"/>
      <c r="E18" s="192"/>
      <c r="F18" s="36">
        <v>105905</v>
      </c>
      <c r="G18" s="40">
        <v>129858</v>
      </c>
      <c r="H18" s="40">
        <v>130800</v>
      </c>
      <c r="I18" s="40">
        <v>135550</v>
      </c>
      <c r="J18" s="60">
        <v>131319</v>
      </c>
      <c r="K18" s="91">
        <v>131350</v>
      </c>
      <c r="L18" s="91">
        <v>133543</v>
      </c>
      <c r="M18" s="91">
        <v>125747</v>
      </c>
      <c r="N18" s="91">
        <v>127117</v>
      </c>
    </row>
    <row r="19" spans="1:15" x14ac:dyDescent="0.25">
      <c r="A19" s="191" t="s">
        <v>26</v>
      </c>
      <c r="B19" s="192"/>
      <c r="C19" s="192"/>
      <c r="D19" s="192"/>
      <c r="E19" s="192"/>
      <c r="F19" s="36">
        <v>3300</v>
      </c>
      <c r="G19" s="40">
        <v>3300</v>
      </c>
      <c r="H19" s="40">
        <v>3300</v>
      </c>
      <c r="I19" s="40">
        <v>3500</v>
      </c>
      <c r="J19" s="60">
        <v>3500</v>
      </c>
      <c r="K19" s="91">
        <v>3500</v>
      </c>
      <c r="L19" s="91">
        <v>3500</v>
      </c>
      <c r="M19" s="91">
        <v>3500</v>
      </c>
      <c r="N19" s="91">
        <v>3500</v>
      </c>
    </row>
    <row r="20" spans="1:15" x14ac:dyDescent="0.25">
      <c r="A20" s="191" t="s">
        <v>27</v>
      </c>
      <c r="B20" s="192"/>
      <c r="C20" s="192"/>
      <c r="D20" s="192"/>
      <c r="E20" s="192"/>
      <c r="F20" s="36">
        <v>9000</v>
      </c>
      <c r="G20" s="40">
        <v>9231</v>
      </c>
      <c r="H20" s="40">
        <v>9231</v>
      </c>
      <c r="I20" s="40">
        <v>9231</v>
      </c>
      <c r="J20" s="60">
        <v>8231</v>
      </c>
      <c r="K20" s="91">
        <v>8231</v>
      </c>
      <c r="L20" s="91">
        <v>8231</v>
      </c>
      <c r="M20" s="91">
        <v>8231</v>
      </c>
      <c r="N20" s="91">
        <v>7902</v>
      </c>
    </row>
    <row r="21" spans="1:15" x14ac:dyDescent="0.25">
      <c r="A21" s="191" t="s">
        <v>28</v>
      </c>
      <c r="B21" s="192"/>
      <c r="C21" s="192"/>
      <c r="D21" s="192"/>
      <c r="E21" s="192"/>
      <c r="F21" s="36">
        <v>0</v>
      </c>
      <c r="G21" s="40">
        <v>0</v>
      </c>
      <c r="H21" s="40">
        <v>0</v>
      </c>
      <c r="I21" s="40">
        <v>6000</v>
      </c>
      <c r="J21" s="60">
        <v>6000</v>
      </c>
      <c r="K21" s="91">
        <v>6000</v>
      </c>
      <c r="L21" s="91">
        <v>10000</v>
      </c>
      <c r="M21" s="91">
        <v>17796</v>
      </c>
      <c r="N21" s="91">
        <v>17796</v>
      </c>
    </row>
    <row r="22" spans="1:15" ht="15.75" thickBot="1" x14ac:dyDescent="0.3">
      <c r="A22" s="191" t="s">
        <v>29</v>
      </c>
      <c r="B22" s="192"/>
      <c r="C22" s="192"/>
      <c r="D22" s="192"/>
      <c r="E22" s="192"/>
      <c r="F22" s="41">
        <v>4500</v>
      </c>
      <c r="G22" s="42">
        <v>4500</v>
      </c>
      <c r="H22" s="42">
        <v>4500</v>
      </c>
      <c r="I22" s="42">
        <v>4500</v>
      </c>
      <c r="J22" s="61">
        <v>4500</v>
      </c>
      <c r="K22" s="92">
        <v>4500</v>
      </c>
      <c r="L22" s="92">
        <v>4500</v>
      </c>
      <c r="M22" s="92">
        <v>4500</v>
      </c>
      <c r="N22" s="92">
        <v>4500</v>
      </c>
    </row>
    <row r="23" spans="1:15" ht="16.5" thickTop="1" thickBot="1" x14ac:dyDescent="0.3">
      <c r="A23" s="203" t="s">
        <v>30</v>
      </c>
      <c r="B23" s="204"/>
      <c r="C23" s="204"/>
      <c r="D23" s="204"/>
      <c r="E23" s="204"/>
      <c r="F23" s="127">
        <f t="shared" ref="F23" si="0">SUM(F6:F22)</f>
        <v>365248</v>
      </c>
      <c r="G23" s="128">
        <f t="shared" ref="G23:L23" si="1">SUM(G6:G22)</f>
        <v>391283</v>
      </c>
      <c r="H23" s="128">
        <f t="shared" si="1"/>
        <v>392225</v>
      </c>
      <c r="I23" s="128">
        <f t="shared" si="1"/>
        <v>404625</v>
      </c>
      <c r="J23" s="129">
        <f t="shared" si="1"/>
        <v>399494</v>
      </c>
      <c r="K23" s="130">
        <f t="shared" si="1"/>
        <v>400383</v>
      </c>
      <c r="L23" s="93">
        <f t="shared" si="1"/>
        <v>417053.12</v>
      </c>
      <c r="M23" s="150">
        <f>SUM(M6:M22)</f>
        <v>417053.12</v>
      </c>
      <c r="N23" s="150">
        <f>SUM(N6:N22)</f>
        <v>418449</v>
      </c>
    </row>
    <row r="24" spans="1:15" ht="15.75" thickBot="1" x14ac:dyDescent="0.3">
      <c r="A24" s="205" t="s">
        <v>31</v>
      </c>
      <c r="B24" s="205"/>
      <c r="C24" s="205"/>
      <c r="D24" s="205"/>
      <c r="E24" s="206"/>
      <c r="F24" s="127">
        <f>F25+F26+F27+F28</f>
        <v>808152</v>
      </c>
      <c r="G24" s="128">
        <f>SUM(G25:G29)</f>
        <v>783565</v>
      </c>
      <c r="H24" s="128">
        <f>SUM(H25:H29)</f>
        <v>783565</v>
      </c>
      <c r="I24" s="128">
        <f>SUM(I25:I29)</f>
        <v>783565</v>
      </c>
      <c r="J24" s="129">
        <f>J25+J26+J27+J28+J29</f>
        <v>798093</v>
      </c>
      <c r="K24" s="93">
        <f>SUM(K25:K29)</f>
        <v>810441</v>
      </c>
      <c r="L24" s="93">
        <f>L25+L26+L27+L28+L29</f>
        <v>819719</v>
      </c>
      <c r="M24" s="93">
        <f>M25+M26+M27+M28+M29</f>
        <v>819719</v>
      </c>
      <c r="N24" s="93">
        <f>N25+N26+N27+N28+N29</f>
        <v>854862</v>
      </c>
    </row>
    <row r="25" spans="1:15" x14ac:dyDescent="0.25">
      <c r="A25" s="201" t="s">
        <v>32</v>
      </c>
      <c r="B25" s="201"/>
      <c r="C25" s="201"/>
      <c r="D25" s="201"/>
      <c r="E25" s="201"/>
      <c r="F25" s="58">
        <v>199152</v>
      </c>
      <c r="G25" s="37">
        <v>204652</v>
      </c>
      <c r="H25" s="37">
        <v>204652</v>
      </c>
      <c r="I25" s="37">
        <v>204652</v>
      </c>
      <c r="J25" s="59">
        <v>214052</v>
      </c>
      <c r="K25" s="90">
        <v>214052</v>
      </c>
      <c r="L25" s="90">
        <v>223330</v>
      </c>
      <c r="M25" s="90">
        <v>223330</v>
      </c>
      <c r="N25" s="90">
        <v>223330</v>
      </c>
    </row>
    <row r="26" spans="1:15" x14ac:dyDescent="0.25">
      <c r="A26" s="201" t="s">
        <v>33</v>
      </c>
      <c r="B26" s="201"/>
      <c r="C26" s="201"/>
      <c r="D26" s="201"/>
      <c r="E26" s="201"/>
      <c r="F26" s="43">
        <v>564000</v>
      </c>
      <c r="G26" s="40">
        <v>528744</v>
      </c>
      <c r="H26" s="40">
        <v>528744</v>
      </c>
      <c r="I26" s="40">
        <v>528744</v>
      </c>
      <c r="J26" s="60">
        <v>533641</v>
      </c>
      <c r="K26" s="91">
        <v>545989</v>
      </c>
      <c r="L26" s="91">
        <v>545989</v>
      </c>
      <c r="M26" s="91">
        <v>545989</v>
      </c>
      <c r="N26" s="152">
        <v>555363</v>
      </c>
    </row>
    <row r="27" spans="1:15" x14ac:dyDescent="0.25">
      <c r="A27" s="208" t="s">
        <v>54</v>
      </c>
      <c r="B27" s="209"/>
      <c r="C27" s="209"/>
      <c r="D27" s="209"/>
      <c r="E27" s="210"/>
      <c r="F27" s="43"/>
      <c r="G27" s="40">
        <v>3100</v>
      </c>
      <c r="H27" s="40">
        <v>3100</v>
      </c>
      <c r="I27" s="40">
        <v>3100</v>
      </c>
      <c r="J27" s="60">
        <v>3331</v>
      </c>
      <c r="K27" s="91">
        <v>3331</v>
      </c>
      <c r="L27" s="91">
        <v>3331</v>
      </c>
      <c r="M27" s="91">
        <v>3331</v>
      </c>
      <c r="N27" s="91">
        <v>3100</v>
      </c>
    </row>
    <row r="28" spans="1:15" x14ac:dyDescent="0.25">
      <c r="A28" s="201" t="s">
        <v>34</v>
      </c>
      <c r="B28" s="201"/>
      <c r="C28" s="201"/>
      <c r="D28" s="201"/>
      <c r="E28" s="201"/>
      <c r="F28" s="44">
        <v>45000</v>
      </c>
      <c r="G28" s="40">
        <v>45000</v>
      </c>
      <c r="H28" s="40">
        <v>45000</v>
      </c>
      <c r="I28" s="40">
        <v>45000</v>
      </c>
      <c r="J28" s="60">
        <v>45000</v>
      </c>
      <c r="K28" s="91">
        <v>45000</v>
      </c>
      <c r="L28" s="91">
        <v>45000</v>
      </c>
      <c r="M28" s="91">
        <v>45000</v>
      </c>
      <c r="N28" s="91">
        <v>71000</v>
      </c>
    </row>
    <row r="29" spans="1:15" ht="15.75" thickBot="1" x14ac:dyDescent="0.3">
      <c r="A29" s="207" t="s">
        <v>35</v>
      </c>
      <c r="B29" s="207"/>
      <c r="C29" s="207"/>
      <c r="D29" s="207"/>
      <c r="E29" s="207"/>
      <c r="F29" s="45">
        <v>0</v>
      </c>
      <c r="G29" s="41">
        <v>2069</v>
      </c>
      <c r="H29" s="41">
        <v>2069</v>
      </c>
      <c r="I29" s="41">
        <v>2069</v>
      </c>
      <c r="J29" s="62">
        <v>2069</v>
      </c>
      <c r="K29" s="94">
        <v>2069</v>
      </c>
      <c r="L29" s="94">
        <v>2069</v>
      </c>
      <c r="M29" s="94">
        <v>2069</v>
      </c>
      <c r="N29" s="94">
        <v>2069</v>
      </c>
    </row>
    <row r="30" spans="1:15" ht="15.75" thickBot="1" x14ac:dyDescent="0.3">
      <c r="A30" s="46" t="s">
        <v>36</v>
      </c>
      <c r="B30" s="47"/>
      <c r="C30" s="47"/>
      <c r="D30" s="47"/>
      <c r="E30" s="47"/>
      <c r="F30" s="18">
        <f t="shared" ref="F30" si="2">SUM(F23:F24)</f>
        <v>1173400</v>
      </c>
      <c r="G30" s="48">
        <f t="shared" ref="G30:L30" si="3">SUM(G23+G24)</f>
        <v>1174848</v>
      </c>
      <c r="H30" s="48">
        <f t="shared" si="3"/>
        <v>1175790</v>
      </c>
      <c r="I30" s="48">
        <f t="shared" si="3"/>
        <v>1188190</v>
      </c>
      <c r="J30" s="63">
        <f t="shared" si="3"/>
        <v>1197587</v>
      </c>
      <c r="K30" s="99">
        <f t="shared" si="3"/>
        <v>1210824</v>
      </c>
      <c r="L30" s="95">
        <f t="shared" si="3"/>
        <v>1236772.1200000001</v>
      </c>
      <c r="M30" s="95">
        <f>SUM(M23+M24)</f>
        <v>1236772.1200000001</v>
      </c>
      <c r="N30" s="95">
        <f>SUM(N23+N24)</f>
        <v>1273311</v>
      </c>
    </row>
    <row r="31" spans="1:15" s="6" customFormat="1" ht="64.5" customHeight="1" x14ac:dyDescent="0.25">
      <c r="A31" s="49"/>
      <c r="B31" s="49"/>
      <c r="C31" s="49"/>
      <c r="D31" s="49"/>
      <c r="E31" s="49"/>
      <c r="F31" s="50"/>
      <c r="G31" s="50"/>
      <c r="H31" s="50"/>
      <c r="I31" s="50"/>
      <c r="J31" s="50"/>
      <c r="K31" s="50"/>
      <c r="O31"/>
    </row>
    <row r="32" spans="1:15" s="6" customFormat="1" hidden="1" x14ac:dyDescent="0.25">
      <c r="A32" s="49"/>
      <c r="B32" s="49"/>
      <c r="C32" s="49"/>
      <c r="D32" s="49"/>
      <c r="E32" s="49"/>
      <c r="F32" s="50"/>
      <c r="G32" s="50"/>
      <c r="H32" s="50"/>
      <c r="I32" s="50"/>
      <c r="J32" s="50"/>
      <c r="K32" s="50"/>
      <c r="O32"/>
    </row>
    <row r="33" spans="1:14" hidden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4" x14ac:dyDescent="0.25">
      <c r="A34" s="193" t="s">
        <v>37</v>
      </c>
      <c r="B34" s="193"/>
      <c r="C34" s="193"/>
      <c r="D34" s="193"/>
      <c r="E34" s="193"/>
      <c r="F34" s="31" t="s">
        <v>1</v>
      </c>
      <c r="G34" s="32" t="s">
        <v>55</v>
      </c>
      <c r="H34" s="32" t="s">
        <v>55</v>
      </c>
      <c r="I34" s="32" t="s">
        <v>55</v>
      </c>
      <c r="J34" s="57" t="s">
        <v>55</v>
      </c>
      <c r="K34" s="117" t="s">
        <v>55</v>
      </c>
      <c r="L34" s="117" t="s">
        <v>55</v>
      </c>
      <c r="M34" s="117" t="s">
        <v>55</v>
      </c>
      <c r="N34" s="117" t="s">
        <v>55</v>
      </c>
    </row>
    <row r="35" spans="1:14" x14ac:dyDescent="0.25">
      <c r="A35" s="193"/>
      <c r="B35" s="193"/>
      <c r="C35" s="193"/>
      <c r="D35" s="193"/>
      <c r="E35" s="193"/>
      <c r="F35" s="31">
        <v>2022</v>
      </c>
      <c r="G35" s="33" t="s">
        <v>56</v>
      </c>
      <c r="H35" s="33" t="s">
        <v>57</v>
      </c>
      <c r="I35" s="22" t="s">
        <v>60</v>
      </c>
      <c r="J35" s="30" t="s">
        <v>61</v>
      </c>
      <c r="K35" s="118" t="s">
        <v>81</v>
      </c>
      <c r="L35" s="88" t="s">
        <v>82</v>
      </c>
      <c r="M35" s="88" t="s">
        <v>85</v>
      </c>
      <c r="N35" s="101" t="s">
        <v>86</v>
      </c>
    </row>
    <row r="36" spans="1:14" ht="15.75" thickBot="1" x14ac:dyDescent="0.3">
      <c r="A36" s="193" t="s">
        <v>2</v>
      </c>
      <c r="B36" s="193"/>
      <c r="C36" s="193"/>
      <c r="D36" s="193"/>
      <c r="E36" s="193"/>
      <c r="F36" s="32" t="s">
        <v>3</v>
      </c>
      <c r="G36" s="32" t="s">
        <v>3</v>
      </c>
      <c r="H36" s="32" t="s">
        <v>3</v>
      </c>
      <c r="I36" s="32" t="s">
        <v>3</v>
      </c>
      <c r="J36" s="57" t="s">
        <v>3</v>
      </c>
      <c r="K36" s="91" t="s">
        <v>3</v>
      </c>
      <c r="L36" s="96" t="s">
        <v>3</v>
      </c>
      <c r="M36" s="96" t="s">
        <v>3</v>
      </c>
      <c r="N36" s="151" t="s">
        <v>3</v>
      </c>
    </row>
    <row r="37" spans="1:14" ht="15.75" thickTop="1" x14ac:dyDescent="0.25">
      <c r="A37" s="201" t="s">
        <v>38</v>
      </c>
      <c r="B37" s="201"/>
      <c r="C37" s="201"/>
      <c r="D37" s="201"/>
      <c r="E37" s="201"/>
      <c r="F37" s="52">
        <v>3500</v>
      </c>
      <c r="G37" s="52">
        <v>3500</v>
      </c>
      <c r="H37" s="52">
        <v>3500</v>
      </c>
      <c r="I37" s="52">
        <v>3500</v>
      </c>
      <c r="J37" s="59">
        <v>3500</v>
      </c>
      <c r="K37" s="123">
        <v>3500</v>
      </c>
      <c r="L37" s="90">
        <v>6026</v>
      </c>
      <c r="M37" s="90">
        <v>6026</v>
      </c>
      <c r="N37" s="90">
        <v>6026</v>
      </c>
    </row>
    <row r="38" spans="1:14" x14ac:dyDescent="0.25">
      <c r="A38" s="201" t="s">
        <v>39</v>
      </c>
      <c r="B38" s="201"/>
      <c r="C38" s="201"/>
      <c r="D38" s="201"/>
      <c r="E38" s="201"/>
      <c r="F38" s="52">
        <v>42000</v>
      </c>
      <c r="G38" s="52">
        <v>42000</v>
      </c>
      <c r="H38" s="52">
        <v>42000</v>
      </c>
      <c r="I38" s="52">
        <v>42000</v>
      </c>
      <c r="J38" s="60">
        <v>42000</v>
      </c>
      <c r="K38" s="91">
        <v>42000</v>
      </c>
      <c r="L38" s="91">
        <v>42000</v>
      </c>
      <c r="M38" s="96">
        <v>42000</v>
      </c>
      <c r="N38" s="96">
        <v>42000</v>
      </c>
    </row>
    <row r="39" spans="1:14" x14ac:dyDescent="0.25">
      <c r="A39" s="201" t="s">
        <v>40</v>
      </c>
      <c r="B39" s="201"/>
      <c r="C39" s="201"/>
      <c r="D39" s="201"/>
      <c r="E39" s="201"/>
      <c r="F39" s="52">
        <v>9700</v>
      </c>
      <c r="G39" s="52">
        <v>9700</v>
      </c>
      <c r="H39" s="52">
        <v>9700</v>
      </c>
      <c r="I39" s="52">
        <v>9700</v>
      </c>
      <c r="J39" s="60">
        <v>9700</v>
      </c>
      <c r="K39" s="91">
        <v>12940</v>
      </c>
      <c r="L39" s="91">
        <v>17940</v>
      </c>
      <c r="M39" s="91">
        <v>17940</v>
      </c>
      <c r="N39" s="91">
        <v>17940</v>
      </c>
    </row>
    <row r="40" spans="1:14" x14ac:dyDescent="0.25">
      <c r="A40" s="201" t="s">
        <v>41</v>
      </c>
      <c r="B40" s="201"/>
      <c r="C40" s="201"/>
      <c r="D40" s="201"/>
      <c r="E40" s="201"/>
      <c r="F40" s="52">
        <v>132340</v>
      </c>
      <c r="G40" s="52">
        <v>132340</v>
      </c>
      <c r="H40" s="40">
        <v>187940</v>
      </c>
      <c r="I40" s="40">
        <v>249940</v>
      </c>
      <c r="J40" s="60">
        <v>321329</v>
      </c>
      <c r="K40" s="91">
        <v>481082</v>
      </c>
      <c r="L40" s="91">
        <v>464504.88</v>
      </c>
      <c r="M40" s="91">
        <v>464504.88</v>
      </c>
      <c r="N40" s="91">
        <v>464505</v>
      </c>
    </row>
    <row r="41" spans="1:14" x14ac:dyDescent="0.25">
      <c r="A41" s="201" t="s">
        <v>47</v>
      </c>
      <c r="B41" s="201"/>
      <c r="C41" s="201"/>
      <c r="D41" s="201"/>
      <c r="E41" s="201"/>
      <c r="F41" s="52">
        <v>87000</v>
      </c>
      <c r="G41" s="52">
        <v>87000</v>
      </c>
      <c r="H41" s="52">
        <v>87000</v>
      </c>
      <c r="I41" s="40">
        <v>27000</v>
      </c>
      <c r="J41" s="60">
        <v>27000</v>
      </c>
      <c r="K41" s="91">
        <v>27000</v>
      </c>
      <c r="L41" s="91">
        <v>27000</v>
      </c>
      <c r="M41" s="91">
        <v>27000</v>
      </c>
      <c r="N41" s="91">
        <v>27000</v>
      </c>
    </row>
    <row r="42" spans="1:14" ht="15.75" thickBot="1" x14ac:dyDescent="0.3">
      <c r="A42" s="207" t="s">
        <v>48</v>
      </c>
      <c r="B42" s="207"/>
      <c r="C42" s="207"/>
      <c r="D42" s="207"/>
      <c r="E42" s="207"/>
      <c r="F42" s="53">
        <v>0</v>
      </c>
      <c r="G42" s="53">
        <v>0</v>
      </c>
      <c r="H42" s="53">
        <v>0</v>
      </c>
      <c r="I42" s="42">
        <v>0</v>
      </c>
      <c r="J42" s="64">
        <v>0</v>
      </c>
      <c r="K42" s="97">
        <v>0</v>
      </c>
      <c r="L42" s="97">
        <v>0</v>
      </c>
      <c r="M42" s="97">
        <v>0</v>
      </c>
      <c r="N42" s="97">
        <v>0</v>
      </c>
    </row>
    <row r="43" spans="1:14" ht="15.75" thickBot="1" x14ac:dyDescent="0.3">
      <c r="A43" s="46" t="s">
        <v>42</v>
      </c>
      <c r="B43" s="47"/>
      <c r="C43" s="47"/>
      <c r="D43" s="47"/>
      <c r="E43" s="47"/>
      <c r="F43" s="18">
        <f t="shared" ref="F43:L43" si="4">SUM(F37:F42)</f>
        <v>274540</v>
      </c>
      <c r="G43" s="48">
        <f t="shared" si="4"/>
        <v>274540</v>
      </c>
      <c r="H43" s="48">
        <f t="shared" si="4"/>
        <v>330140</v>
      </c>
      <c r="I43" s="48">
        <f t="shared" si="4"/>
        <v>332140</v>
      </c>
      <c r="J43" s="63">
        <f t="shared" si="4"/>
        <v>403529</v>
      </c>
      <c r="K43" s="99">
        <f t="shared" si="4"/>
        <v>566522</v>
      </c>
      <c r="L43" s="95">
        <f t="shared" si="4"/>
        <v>557470.88</v>
      </c>
      <c r="M43" s="95">
        <f>SUM(M37:M42)</f>
        <v>557470.88</v>
      </c>
      <c r="N43" s="95">
        <f>SUM(N37:N42)</f>
        <v>557471</v>
      </c>
    </row>
    <row r="44" spans="1:14" ht="7.5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4" x14ac:dyDescent="0.25">
      <c r="A45" s="193" t="s">
        <v>43</v>
      </c>
      <c r="B45" s="193"/>
      <c r="C45" s="193"/>
      <c r="D45" s="193"/>
      <c r="E45" s="194"/>
      <c r="F45" s="31" t="s">
        <v>1</v>
      </c>
      <c r="G45" s="32" t="s">
        <v>55</v>
      </c>
      <c r="H45" s="32" t="s">
        <v>55</v>
      </c>
      <c r="I45" s="32" t="s">
        <v>55</v>
      </c>
      <c r="J45" s="57" t="s">
        <v>55</v>
      </c>
      <c r="K45" s="117" t="s">
        <v>55</v>
      </c>
      <c r="L45" s="117" t="s">
        <v>55</v>
      </c>
      <c r="M45" s="117" t="s">
        <v>55</v>
      </c>
      <c r="N45" s="117" t="s">
        <v>55</v>
      </c>
    </row>
    <row r="46" spans="1:14" ht="15.75" thickBot="1" x14ac:dyDescent="0.3">
      <c r="A46" s="195"/>
      <c r="B46" s="195"/>
      <c r="C46" s="195"/>
      <c r="D46" s="195"/>
      <c r="E46" s="196"/>
      <c r="F46" s="31">
        <v>2022</v>
      </c>
      <c r="G46" s="33" t="s">
        <v>56</v>
      </c>
      <c r="H46" s="33" t="s">
        <v>57</v>
      </c>
      <c r="I46" s="22" t="s">
        <v>60</v>
      </c>
      <c r="J46" s="30" t="s">
        <v>61</v>
      </c>
      <c r="K46" s="118" t="s">
        <v>81</v>
      </c>
      <c r="L46" s="98" t="s">
        <v>82</v>
      </c>
      <c r="M46" s="98" t="s">
        <v>85</v>
      </c>
      <c r="N46" s="98" t="s">
        <v>87</v>
      </c>
    </row>
    <row r="47" spans="1:14" ht="15.75" thickTop="1" x14ac:dyDescent="0.25">
      <c r="A47" s="197" t="s">
        <v>2</v>
      </c>
      <c r="B47" s="198"/>
      <c r="C47" s="198"/>
      <c r="D47" s="198"/>
      <c r="E47" s="198"/>
      <c r="F47" s="32" t="s">
        <v>3</v>
      </c>
      <c r="G47" s="35" t="s">
        <v>3</v>
      </c>
      <c r="H47" s="35" t="s">
        <v>3</v>
      </c>
      <c r="I47" s="35" t="s">
        <v>3</v>
      </c>
      <c r="J47" s="35" t="s">
        <v>3</v>
      </c>
      <c r="K47" s="91" t="s">
        <v>3</v>
      </c>
      <c r="L47" s="96" t="s">
        <v>3</v>
      </c>
      <c r="M47" s="96" t="s">
        <v>3</v>
      </c>
      <c r="N47" s="96" t="s">
        <v>3</v>
      </c>
    </row>
    <row r="48" spans="1:14" x14ac:dyDescent="0.25">
      <c r="A48" s="217" t="s">
        <v>62</v>
      </c>
      <c r="B48" s="217"/>
      <c r="C48" s="217"/>
      <c r="D48" s="217"/>
      <c r="E48" s="217"/>
      <c r="F48" s="65">
        <v>0</v>
      </c>
      <c r="G48" s="66">
        <v>0</v>
      </c>
      <c r="H48" s="66">
        <v>0</v>
      </c>
      <c r="I48" s="66">
        <v>0</v>
      </c>
      <c r="J48" s="67">
        <v>3000</v>
      </c>
      <c r="K48" s="90">
        <v>3000</v>
      </c>
      <c r="L48" s="90">
        <v>3000</v>
      </c>
      <c r="M48" s="90">
        <v>3000</v>
      </c>
      <c r="N48" s="90">
        <v>3000</v>
      </c>
    </row>
    <row r="49" spans="1:14" ht="15.75" thickBot="1" x14ac:dyDescent="0.3">
      <c r="A49" s="213" t="s">
        <v>44</v>
      </c>
      <c r="B49" s="213"/>
      <c r="C49" s="213"/>
      <c r="D49" s="213"/>
      <c r="E49" s="214"/>
      <c r="F49" s="54">
        <v>18300</v>
      </c>
      <c r="G49" s="54">
        <v>18300</v>
      </c>
      <c r="H49" s="54">
        <v>18300</v>
      </c>
      <c r="I49" s="54">
        <v>18300</v>
      </c>
      <c r="J49" s="54">
        <v>18300</v>
      </c>
      <c r="K49" s="97">
        <v>18300</v>
      </c>
      <c r="L49" s="97">
        <v>18300</v>
      </c>
      <c r="M49" s="97">
        <v>18300</v>
      </c>
      <c r="N49" s="97">
        <v>18629</v>
      </c>
    </row>
    <row r="50" spans="1:14" ht="15.75" thickBot="1" x14ac:dyDescent="0.3">
      <c r="A50" s="215" t="s">
        <v>45</v>
      </c>
      <c r="B50" s="216"/>
      <c r="C50" s="216"/>
      <c r="D50" s="216"/>
      <c r="E50" s="216"/>
      <c r="F50" s="55">
        <f>SUM(F49)</f>
        <v>18300</v>
      </c>
      <c r="G50" s="55">
        <f>SUM(G49)</f>
        <v>18300</v>
      </c>
      <c r="H50" s="55">
        <f>SUM(H49)</f>
        <v>18300</v>
      </c>
      <c r="I50" s="124">
        <f>SUM(I49)</f>
        <v>18300</v>
      </c>
      <c r="J50" s="125">
        <f>SUM(J48:J49)</f>
        <v>21300</v>
      </c>
      <c r="K50" s="126">
        <f>SUM(K48:K49)</f>
        <v>21300</v>
      </c>
      <c r="L50" s="99">
        <f>SUM(L48:L49)</f>
        <v>21300</v>
      </c>
      <c r="M50" s="99">
        <f>SUM(M48:M49)</f>
        <v>21300</v>
      </c>
      <c r="N50" s="99">
        <f>SUM(N48:N49)</f>
        <v>21629</v>
      </c>
    </row>
    <row r="51" spans="1:14" ht="16.5" thickTop="1" thickBot="1" x14ac:dyDescent="0.3">
      <c r="A51" s="211" t="s">
        <v>46</v>
      </c>
      <c r="B51" s="212"/>
      <c r="C51" s="212"/>
      <c r="D51" s="212"/>
      <c r="E51" s="212"/>
      <c r="F51" s="56">
        <f>SUM(F30,F43,F50,)</f>
        <v>1466240</v>
      </c>
      <c r="G51" s="56">
        <f>SUM(G30+G43+G50)</f>
        <v>1467688</v>
      </c>
      <c r="H51" s="56">
        <f>SUM(H30+H43+H50)</f>
        <v>1524230</v>
      </c>
      <c r="I51" s="56">
        <f>SUM(I30+I43+I50)</f>
        <v>1538630</v>
      </c>
      <c r="J51" s="56">
        <f>SUM(J30+J43+J50)</f>
        <v>1622416</v>
      </c>
      <c r="K51" s="100">
        <f>SUM(K30+K43+K50)</f>
        <v>1798646</v>
      </c>
      <c r="L51" s="100">
        <f>L30+L43+L50</f>
        <v>1815543</v>
      </c>
      <c r="M51" s="100">
        <f>M30+M43+M50</f>
        <v>1815543</v>
      </c>
      <c r="N51" s="100">
        <f>N30+N43+N50</f>
        <v>1852411</v>
      </c>
    </row>
    <row r="52" spans="1:14" ht="15.75" thickTop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1:14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4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</sheetData>
  <mergeCells count="40">
    <mergeCell ref="A51:E51"/>
    <mergeCell ref="A37:E37"/>
    <mergeCell ref="A38:E38"/>
    <mergeCell ref="A39:E39"/>
    <mergeCell ref="A40:E40"/>
    <mergeCell ref="A45:E46"/>
    <mergeCell ref="A47:E47"/>
    <mergeCell ref="A49:E49"/>
    <mergeCell ref="A50:E50"/>
    <mergeCell ref="A41:E41"/>
    <mergeCell ref="A42:E42"/>
    <mergeCell ref="A48:E48"/>
    <mergeCell ref="A26:E26"/>
    <mergeCell ref="A28:E28"/>
    <mergeCell ref="A29:E29"/>
    <mergeCell ref="A34:E35"/>
    <mergeCell ref="A36:E36"/>
    <mergeCell ref="A27:E27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:G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2023-01-25T12:51:55Z</dcterms:modified>
</cp:coreProperties>
</file>