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 activeTab="1"/>
  </bookViews>
  <sheets>
    <sheet name="Príjmy" sheetId="1" r:id="rId1"/>
    <sheet name="Výdavky" sheetId="2" r:id="rId2"/>
  </sheets>
  <calcPr calcId="162913"/>
</workbook>
</file>

<file path=xl/calcChain.xml><?xml version="1.0" encoding="utf-8"?>
<calcChain xmlns="http://schemas.openxmlformats.org/spreadsheetml/2006/main">
  <c r="G53" i="2" l="1"/>
  <c r="G52" i="2"/>
  <c r="G45" i="2"/>
  <c r="G29" i="2"/>
  <c r="G23" i="2"/>
  <c r="G47" i="1"/>
  <c r="G48" i="1" s="1"/>
  <c r="G49" i="1" s="1"/>
  <c r="G38" i="1"/>
  <c r="G22" i="1"/>
  <c r="G18" i="1"/>
  <c r="G9" i="1"/>
  <c r="G23" i="1" s="1"/>
  <c r="G25" i="1" s="1"/>
  <c r="F52" i="2" l="1"/>
  <c r="K45" i="2"/>
  <c r="J45" i="2"/>
  <c r="H45" i="2"/>
  <c r="F45" i="2"/>
  <c r="K24" i="2"/>
  <c r="K23" i="2"/>
  <c r="J24" i="2"/>
  <c r="J23" i="2"/>
  <c r="H24" i="2"/>
  <c r="H23" i="2"/>
  <c r="F24" i="2"/>
  <c r="F23" i="2"/>
  <c r="J18" i="1"/>
  <c r="F47" i="1"/>
  <c r="F48" i="1" s="1"/>
  <c r="F38" i="1"/>
  <c r="F22" i="1"/>
  <c r="F18" i="1"/>
  <c r="F9" i="1"/>
  <c r="H29" i="2" l="1"/>
  <c r="H53" i="2" s="1"/>
  <c r="K29" i="2"/>
  <c r="J29" i="2"/>
  <c r="F29" i="2"/>
  <c r="F53" i="2" s="1"/>
  <c r="K53" i="2"/>
  <c r="J53" i="2"/>
  <c r="F23" i="1"/>
  <c r="F25" i="1" s="1"/>
  <c r="F49" i="1" s="1"/>
  <c r="L47" i="1"/>
  <c r="L48" i="1" s="1"/>
  <c r="L38" i="1"/>
  <c r="L22" i="1"/>
  <c r="L18" i="1"/>
  <c r="L9" i="1"/>
  <c r="I47" i="1"/>
  <c r="I48" i="1" s="1"/>
  <c r="I38" i="1"/>
  <c r="I22" i="1"/>
  <c r="I18" i="1"/>
  <c r="I9" i="1"/>
  <c r="L23" i="1" l="1"/>
  <c r="L25" i="1" s="1"/>
  <c r="L49" i="1" s="1"/>
  <c r="I49" i="1"/>
  <c r="L24" i="2" l="1"/>
  <c r="I52" i="2"/>
  <c r="J38" i="1" l="1"/>
  <c r="H38" i="1"/>
  <c r="K47" i="1"/>
  <c r="J47" i="1"/>
  <c r="K22" i="1"/>
  <c r="J22" i="1"/>
  <c r="H22" i="1"/>
  <c r="I45" i="2"/>
  <c r="L45" i="2" l="1"/>
  <c r="K38" i="1" l="1"/>
  <c r="I24" i="2" l="1"/>
  <c r="L23" i="2"/>
  <c r="I23" i="2"/>
  <c r="K48" i="1"/>
  <c r="J48" i="1"/>
  <c r="H47" i="1"/>
  <c r="H48" i="1" s="1"/>
  <c r="K18" i="1"/>
  <c r="H18" i="1"/>
  <c r="K9" i="1"/>
  <c r="J9" i="1"/>
  <c r="H9" i="1"/>
  <c r="I29" i="2" l="1"/>
  <c r="I53" i="2" s="1"/>
  <c r="K23" i="1"/>
  <c r="K25" i="1" s="1"/>
  <c r="K49" i="1" s="1"/>
  <c r="H23" i="1"/>
  <c r="H25" i="1" s="1"/>
  <c r="H49" i="1" s="1"/>
  <c r="J23" i="1"/>
  <c r="J25" i="1" s="1"/>
  <c r="J49" i="1" s="1"/>
  <c r="L29" i="2"/>
  <c r="L53" i="2" s="1"/>
</calcChain>
</file>

<file path=xl/sharedStrings.xml><?xml version="1.0" encoding="utf-8"?>
<sst xmlns="http://schemas.openxmlformats.org/spreadsheetml/2006/main" count="161" uniqueCount="82">
  <si>
    <t xml:space="preserve">BEŽNÉ PRÍJMY  </t>
  </si>
  <si>
    <t>skutočné plnenie</t>
  </si>
  <si>
    <t>schválený</t>
  </si>
  <si>
    <t>oč. skutoč.</t>
  </si>
  <si>
    <t>rozpočet</t>
  </si>
  <si>
    <t>ekonomická klasifikácia</t>
  </si>
  <si>
    <t>€</t>
  </si>
  <si>
    <r>
      <rPr>
        <b/>
        <sz val="11"/>
        <color theme="1"/>
        <rFont val="Calibri"/>
        <family val="2"/>
        <charset val="238"/>
        <scheme val="minor"/>
      </rPr>
      <t>111</t>
    </r>
    <r>
      <rPr>
        <sz val="11"/>
        <color theme="1"/>
        <rFont val="Calibri"/>
        <family val="2"/>
        <scheme val="minor"/>
      </rPr>
      <t>-Daň z príjmov fyzickej osoby</t>
    </r>
  </si>
  <si>
    <r>
      <rPr>
        <b/>
        <sz val="11"/>
        <color theme="1"/>
        <rFont val="Calibri"/>
        <family val="2"/>
        <charset val="238"/>
        <scheme val="minor"/>
      </rPr>
      <t>121</t>
    </r>
    <r>
      <rPr>
        <sz val="11"/>
        <color theme="1"/>
        <rFont val="Calibri"/>
        <family val="2"/>
        <scheme val="minor"/>
      </rPr>
      <t>-Daň z nehnuteľností</t>
    </r>
  </si>
  <si>
    <r>
      <rPr>
        <b/>
        <sz val="11"/>
        <color theme="1"/>
        <rFont val="Calibri"/>
        <family val="2"/>
        <charset val="238"/>
        <scheme val="minor"/>
      </rPr>
      <t>100-</t>
    </r>
    <r>
      <rPr>
        <b/>
        <i/>
        <sz val="11"/>
        <color theme="1"/>
        <rFont val="Calibri"/>
        <family val="2"/>
        <charset val="238"/>
        <scheme val="minor"/>
      </rPr>
      <t>Daňové príjmy</t>
    </r>
  </si>
  <si>
    <r>
      <rPr>
        <b/>
        <sz val="11"/>
        <color theme="1"/>
        <rFont val="Calibri"/>
        <family val="2"/>
        <charset val="238"/>
        <scheme val="minor"/>
      </rPr>
      <t>211</t>
    </r>
    <r>
      <rPr>
        <sz val="11"/>
        <color theme="1"/>
        <rFont val="Calibri"/>
        <family val="2"/>
        <scheme val="minor"/>
      </rPr>
      <t>-Iné príjmy z podnikania</t>
    </r>
  </si>
  <si>
    <r>
      <rPr>
        <b/>
        <sz val="11"/>
        <color theme="1"/>
        <rFont val="Calibri"/>
        <family val="2"/>
        <charset val="238"/>
        <scheme val="minor"/>
      </rPr>
      <t>212</t>
    </r>
    <r>
      <rPr>
        <sz val="11"/>
        <color theme="1"/>
        <rFont val="Calibri"/>
        <family val="2"/>
        <scheme val="minor"/>
      </rPr>
      <t>-Príjmy z vlastníctva</t>
    </r>
  </si>
  <si>
    <r>
      <rPr>
        <b/>
        <sz val="11"/>
        <color theme="1"/>
        <rFont val="Calibri"/>
        <family val="2"/>
        <charset val="238"/>
        <scheme val="minor"/>
      </rPr>
      <t>221</t>
    </r>
    <r>
      <rPr>
        <sz val="11"/>
        <color theme="1"/>
        <rFont val="Calibri"/>
        <family val="2"/>
        <scheme val="minor"/>
      </rPr>
      <t>-Administratívne poplatky</t>
    </r>
  </si>
  <si>
    <r>
      <rPr>
        <b/>
        <sz val="11"/>
        <color theme="1"/>
        <rFont val="Calibri"/>
        <family val="2"/>
        <charset val="238"/>
        <scheme val="minor"/>
      </rPr>
      <t>223</t>
    </r>
    <r>
      <rPr>
        <sz val="11"/>
        <color theme="1"/>
        <rFont val="Calibri"/>
        <family val="2"/>
        <scheme val="minor"/>
      </rPr>
      <t>-Platby z nepriem.,náhod.pred.tovaru a sl.</t>
    </r>
  </si>
  <si>
    <r>
      <rPr>
        <b/>
        <sz val="11"/>
        <color theme="1"/>
        <rFont val="Calibri"/>
        <family val="2"/>
        <charset val="238"/>
        <scheme val="minor"/>
      </rPr>
      <t>229</t>
    </r>
    <r>
      <rPr>
        <sz val="11"/>
        <color theme="1"/>
        <rFont val="Calibri"/>
        <family val="2"/>
        <scheme val="minor"/>
      </rPr>
      <t>-Ďaľšie admin. a iné poplatky a platby</t>
    </r>
  </si>
  <si>
    <r>
      <rPr>
        <b/>
        <sz val="11"/>
        <color theme="1"/>
        <rFont val="Calibri"/>
        <family val="2"/>
        <charset val="238"/>
        <scheme val="minor"/>
      </rPr>
      <t>242</t>
    </r>
    <r>
      <rPr>
        <sz val="11"/>
        <color theme="1"/>
        <rFont val="Calibri"/>
        <family val="2"/>
        <scheme val="minor"/>
      </rPr>
      <t>-Úroky z vkladov</t>
    </r>
  </si>
  <si>
    <r>
      <rPr>
        <b/>
        <sz val="11"/>
        <color theme="1"/>
        <rFont val="Calibri"/>
        <family val="2"/>
        <charset val="238"/>
        <scheme val="minor"/>
      </rPr>
      <t>292</t>
    </r>
    <r>
      <rPr>
        <sz val="11"/>
        <color theme="1"/>
        <rFont val="Calibri"/>
        <family val="2"/>
        <scheme val="minor"/>
      </rPr>
      <t>-Ostatné príjmy</t>
    </r>
  </si>
  <si>
    <r>
      <rPr>
        <b/>
        <sz val="11"/>
        <color theme="1"/>
        <rFont val="Calibri"/>
        <family val="2"/>
        <charset val="238"/>
        <scheme val="minor"/>
      </rPr>
      <t>200-</t>
    </r>
    <r>
      <rPr>
        <b/>
        <i/>
        <sz val="11"/>
        <color theme="1"/>
        <rFont val="Calibri"/>
        <family val="2"/>
        <charset val="238"/>
        <scheme val="minor"/>
      </rPr>
      <t>Nedaňové príjmy</t>
    </r>
  </si>
  <si>
    <r>
      <rPr>
        <b/>
        <sz val="11"/>
        <color theme="1"/>
        <rFont val="Calibri"/>
        <family val="2"/>
        <charset val="238"/>
        <scheme val="minor"/>
      </rPr>
      <t>311</t>
    </r>
    <r>
      <rPr>
        <sz val="11"/>
        <color theme="1"/>
        <rFont val="Calibri"/>
        <family val="2"/>
        <scheme val="minor"/>
      </rPr>
      <t>-Tuzemské bežné granty</t>
    </r>
  </si>
  <si>
    <r>
      <rPr>
        <b/>
        <sz val="11"/>
        <color theme="1"/>
        <rFont val="Calibri"/>
        <family val="2"/>
        <charset val="238"/>
        <scheme val="minor"/>
      </rPr>
      <t>312</t>
    </r>
    <r>
      <rPr>
        <sz val="11"/>
        <color theme="1"/>
        <rFont val="Calibri"/>
        <family val="2"/>
        <scheme val="minor"/>
      </rPr>
      <t>-Transfery v rámci verejnej správy zo ŠR</t>
    </r>
  </si>
  <si>
    <r>
      <t xml:space="preserve">        </t>
    </r>
    <r>
      <rPr>
        <i/>
        <sz val="11"/>
        <color theme="1"/>
        <rFont val="Calibri"/>
        <family val="2"/>
        <charset val="238"/>
        <scheme val="minor"/>
      </rPr>
      <t xml:space="preserve"> z toho pre ZŠ z MŠ</t>
    </r>
  </si>
  <si>
    <r>
      <rPr>
        <b/>
        <sz val="11"/>
        <color theme="1"/>
        <rFont val="Calibri"/>
        <family val="2"/>
        <charset val="238"/>
        <scheme val="minor"/>
      </rPr>
      <t>300-</t>
    </r>
    <r>
      <rPr>
        <b/>
        <i/>
        <sz val="11"/>
        <color theme="1"/>
        <rFont val="Calibri"/>
        <family val="2"/>
        <charset val="238"/>
        <scheme val="minor"/>
      </rPr>
      <t>Granty a transfery</t>
    </r>
  </si>
  <si>
    <t>Bežné príjmy /obec/</t>
  </si>
  <si>
    <t>Bežné príjmy /ZŠ s MŠ-vlastné/</t>
  </si>
  <si>
    <t>BEŽNÉ PRÍJMY /spolu/</t>
  </si>
  <si>
    <t>KAPITÁLOVÉ PRÍJMY</t>
  </si>
  <si>
    <r>
      <rPr>
        <b/>
        <sz val="11"/>
        <color theme="1"/>
        <rFont val="Calibri"/>
        <family val="2"/>
        <charset val="238"/>
        <scheme val="minor"/>
      </rPr>
      <t>233</t>
    </r>
    <r>
      <rPr>
        <sz val="11"/>
        <color theme="1"/>
        <rFont val="Calibri"/>
        <family val="2"/>
        <scheme val="minor"/>
      </rPr>
      <t>-Príjem z predaja pozemkov a nehm.akt.</t>
    </r>
  </si>
  <si>
    <t>KAPITÁLOVÉ PRÍJMY /spolu/</t>
  </si>
  <si>
    <t>FINANČNÉ OPERÁCIE</t>
  </si>
  <si>
    <t>454-Prevod prostriedkov z peňažných fondov</t>
  </si>
  <si>
    <t>FINANČNÉ OPERÁCIE - príjmové /spolu/</t>
  </si>
  <si>
    <t>PRÍJMY SPOLU</t>
  </si>
  <si>
    <t>BEŽNÉ VÝDAVKY /600/</t>
  </si>
  <si>
    <r>
      <t>611-</t>
    </r>
    <r>
      <rPr>
        <i/>
        <sz val="11"/>
        <color theme="1"/>
        <rFont val="Calibri"/>
        <family val="2"/>
        <charset val="238"/>
        <scheme val="minor"/>
      </rPr>
      <t>Tarif.,osob.,zákl.,funk.,hodn. plat, vrát ich náhr.</t>
    </r>
  </si>
  <si>
    <r>
      <t>614</t>
    </r>
    <r>
      <rPr>
        <i/>
        <sz val="11"/>
        <color theme="1"/>
        <rFont val="Calibri"/>
        <family val="2"/>
        <charset val="238"/>
        <scheme val="minor"/>
      </rPr>
      <t>-Odmeny</t>
    </r>
  </si>
  <si>
    <t>621-Poistné do VŠZP</t>
  </si>
  <si>
    <t>623-Poistné do ostatných ZP</t>
  </si>
  <si>
    <t>625-Poistné do Sociálnej poisťovne</t>
  </si>
  <si>
    <t>627-Príspevok do DDS</t>
  </si>
  <si>
    <t>631-Cestovné náhrady</t>
  </si>
  <si>
    <t>632-Energie,voda, komunikácie</t>
  </si>
  <si>
    <t>633-Materiál</t>
  </si>
  <si>
    <r>
      <rPr>
        <sz val="11"/>
        <color theme="1"/>
        <rFont val="Calibri"/>
        <family val="2"/>
        <charset val="238"/>
        <scheme val="minor"/>
      </rPr>
      <t>634-</t>
    </r>
    <r>
      <rPr>
        <i/>
        <sz val="11"/>
        <color theme="1"/>
        <rFont val="Calibri"/>
        <family val="2"/>
        <charset val="238"/>
        <scheme val="minor"/>
      </rPr>
      <t>Dopravné</t>
    </r>
  </si>
  <si>
    <t>635-Rutiná a štandardná údržba</t>
  </si>
  <si>
    <t>636-Nájomné za nájom</t>
  </si>
  <si>
    <t>637-Služby</t>
  </si>
  <si>
    <t>641-Transfery v rámci verejnej správy</t>
  </si>
  <si>
    <t>642-Transfery jednotlivcom a neziskovým práv.osobám</t>
  </si>
  <si>
    <t>644-Transfery nefin.subj. a PO nezarad. vo verej.spr.</t>
  </si>
  <si>
    <t>651-Splácanie úrokov v tuzemsku</t>
  </si>
  <si>
    <t>Bežné výdavky /obec/</t>
  </si>
  <si>
    <t>Bežné výdavky /rozpočtované ZŠ s MŠ/</t>
  </si>
  <si>
    <t>z toho       ORIGINÁLNE KOMPETENCIE</t>
  </si>
  <si>
    <t xml:space="preserve">                    PRENESENÉ KOMPETENCIE </t>
  </si>
  <si>
    <t xml:space="preserve">                    VLASTNÉ PRÍJMY ZŠ s MŠ</t>
  </si>
  <si>
    <t xml:space="preserve">                    ZOSTAT.PROSTR.MIN.ROK. - KZ: 131x</t>
  </si>
  <si>
    <t>BEŽNÉ VÝDAVKY /spolu/</t>
  </si>
  <si>
    <t>KAPITÁLOVÉ VÝDAVKY /700/</t>
  </si>
  <si>
    <t>711-Nákup pozemkov a nehmotných aktív</t>
  </si>
  <si>
    <t>713-Nákup strojov,prístrojov, zariadení, techniky a nár.</t>
  </si>
  <si>
    <t>716-Prípravná a projektová dokumentácia</t>
  </si>
  <si>
    <t>717-Realizácia stavieb a ich technického zhodnotenia</t>
  </si>
  <si>
    <t>KAPITÁLOVÉ VÝDAVKY /spolu/</t>
  </si>
  <si>
    <t>FINANČNÉ OPERÁCIE /800/</t>
  </si>
  <si>
    <t>821-Splácanie tuzemskej istiny</t>
  </si>
  <si>
    <t>FINANČNÉ OPERÁCIE - výdavkové /spolu/</t>
  </si>
  <si>
    <t>VÝDAVKY SPOLU</t>
  </si>
  <si>
    <t>322-Kapitálový transfer zo ŠR</t>
  </si>
  <si>
    <t xml:space="preserve">ROZPOČTOVANÉ ZŠ s MŠ </t>
  </si>
  <si>
    <t>714-Nákup dopravných prostriedkov</t>
  </si>
  <si>
    <t>719-Ostatné kapitálové výdavky</t>
  </si>
  <si>
    <t xml:space="preserve">  </t>
  </si>
  <si>
    <t>456-Iné príjmové finančné operácie</t>
  </si>
  <si>
    <r>
      <rPr>
        <b/>
        <sz val="11"/>
        <color theme="1"/>
        <rFont val="Calibri"/>
        <family val="2"/>
        <charset val="238"/>
        <scheme val="minor"/>
      </rPr>
      <t>133</t>
    </r>
    <r>
      <rPr>
        <sz val="11"/>
        <color theme="1"/>
        <rFont val="Calibri"/>
        <family val="2"/>
        <scheme val="minor"/>
      </rPr>
      <t>-Dane za špecifické služby</t>
    </r>
  </si>
  <si>
    <t>819-Ostatné výdavkové operácie</t>
  </si>
  <si>
    <t>712-Nákup objektov, budov, alebo ich častí</t>
  </si>
  <si>
    <t>453-Zostatok prostr.z predchádzaj.rok. /KZ 46/</t>
  </si>
  <si>
    <t>453-Zostatok prostr.z predchádzaj.rok. /KZ 131x/</t>
  </si>
  <si>
    <r>
      <t>400-</t>
    </r>
    <r>
      <rPr>
        <b/>
        <i/>
        <sz val="11"/>
        <color theme="1"/>
        <rFont val="Calibri"/>
        <family val="2"/>
        <charset val="238"/>
        <scheme val="minor"/>
      </rPr>
      <t>Príjmy z transakcií s finančnými akt. a pas.</t>
    </r>
  </si>
  <si>
    <t xml:space="preserve">NÁVRH ROZPOČTU OBCE RAKOVICE NA ROKY 2019- 2021 </t>
  </si>
  <si>
    <r>
      <rPr>
        <b/>
        <sz val="11"/>
        <color theme="1"/>
        <rFont val="Calibri"/>
        <family val="2"/>
        <charset val="238"/>
        <scheme val="minor"/>
      </rPr>
      <t>222</t>
    </r>
    <r>
      <rPr>
        <sz val="11"/>
        <color theme="1"/>
        <rFont val="Calibri"/>
        <family val="2"/>
        <scheme val="minor"/>
      </rPr>
      <t>-Pokuty</t>
    </r>
  </si>
  <si>
    <t>721-Transféry vrámci verejnej správy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</si>
</sst>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4" fontId="0" fillId="0" borderId="11" xfId="0" applyNumberFormat="1" applyBorder="1"/>
    <xf numFmtId="4" fontId="0" fillId="0" borderId="1" xfId="0" applyNumberFormat="1" applyBorder="1"/>
    <xf numFmtId="4" fontId="0" fillId="0" borderId="16" xfId="0" applyNumberFormat="1" applyBorder="1"/>
    <xf numFmtId="4" fontId="6" fillId="2" borderId="18" xfId="0" applyNumberFormat="1" applyFont="1" applyFill="1" applyBorder="1"/>
    <xf numFmtId="4" fontId="0" fillId="2" borderId="1" xfId="0" applyNumberFormat="1" applyFill="1" applyBorder="1"/>
    <xf numFmtId="0" fontId="8" fillId="2" borderId="0" xfId="0" applyFont="1" applyFill="1" applyBorder="1" applyAlignment="1">
      <alignment horizontal="left"/>
    </xf>
    <xf numFmtId="4" fontId="0" fillId="2" borderId="1" xfId="0" applyNumberFormat="1" applyFont="1" applyFill="1" applyBorder="1"/>
    <xf numFmtId="0" fontId="0" fillId="2" borderId="2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4" fontId="13" fillId="2" borderId="18" xfId="0" applyNumberFormat="1" applyFont="1" applyFill="1" applyBorder="1"/>
    <xf numFmtId="0" fontId="11" fillId="3" borderId="33" xfId="0" applyFont="1" applyFill="1" applyBorder="1"/>
    <xf numFmtId="0" fontId="11" fillId="3" borderId="34" xfId="0" applyFont="1" applyFill="1" applyBorder="1"/>
    <xf numFmtId="4" fontId="13" fillId="3" borderId="18" xfId="0" applyNumberFormat="1" applyFont="1" applyFill="1" applyBorder="1"/>
    <xf numFmtId="4" fontId="13" fillId="3" borderId="21" xfId="0" applyNumberFormat="1" applyFont="1" applyFill="1" applyBorder="1"/>
    <xf numFmtId="0" fontId="11" fillId="2" borderId="0" xfId="0" applyFont="1" applyFill="1" applyBorder="1" applyAlignment="1">
      <alignment horizontal="left"/>
    </xf>
    <xf numFmtId="4" fontId="13" fillId="2" borderId="0" xfId="0" applyNumberFormat="1" applyFont="1" applyFill="1" applyBorder="1"/>
    <xf numFmtId="0" fontId="11" fillId="2" borderId="0" xfId="0" applyFont="1" applyFill="1" applyBorder="1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14" fillId="0" borderId="38" xfId="0" applyNumberFormat="1" applyFont="1" applyBorder="1"/>
    <xf numFmtId="0" fontId="11" fillId="3" borderId="19" xfId="0" applyFont="1" applyFill="1" applyBorder="1"/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/>
    <xf numFmtId="4" fontId="0" fillId="2" borderId="16" xfId="0" applyNumberFormat="1" applyFill="1" applyBorder="1"/>
    <xf numFmtId="4" fontId="6" fillId="3" borderId="18" xfId="0" applyNumberFormat="1" applyFont="1" applyFill="1" applyBorder="1"/>
    <xf numFmtId="0" fontId="0" fillId="2" borderId="0" xfId="0" applyFill="1" applyBorder="1"/>
    <xf numFmtId="0" fontId="11" fillId="3" borderId="17" xfId="0" applyFont="1" applyFill="1" applyBorder="1"/>
    <xf numFmtId="4" fontId="14" fillId="0" borderId="1" xfId="0" applyNumberFormat="1" applyFont="1" applyBorder="1"/>
    <xf numFmtId="4" fontId="5" fillId="0" borderId="1" xfId="0" applyNumberFormat="1" applyFont="1" applyBorder="1"/>
    <xf numFmtId="4" fontId="13" fillId="2" borderId="21" xfId="0" applyNumberFormat="1" applyFont="1" applyFill="1" applyBorder="1"/>
    <xf numFmtId="4" fontId="14" fillId="0" borderId="11" xfId="0" applyNumberFormat="1" applyFont="1" applyBorder="1"/>
    <xf numFmtId="4" fontId="14" fillId="0" borderId="16" xfId="0" applyNumberFormat="1" applyFont="1" applyBorder="1"/>
    <xf numFmtId="0" fontId="0" fillId="2" borderId="2" xfId="0" applyFill="1" applyBorder="1" applyAlignment="1"/>
    <xf numFmtId="0" fontId="0" fillId="2" borderId="4" xfId="0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4" fontId="15" fillId="0" borderId="11" xfId="0" applyNumberFormat="1" applyFont="1" applyBorder="1"/>
    <xf numFmtId="4" fontId="15" fillId="0" borderId="1" xfId="0" applyNumberFormat="1" applyFont="1" applyBorder="1"/>
    <xf numFmtId="4" fontId="15" fillId="0" borderId="16" xfId="0" applyNumberFormat="1" applyFont="1" applyBorder="1"/>
    <xf numFmtId="4" fontId="15" fillId="2" borderId="1" xfId="0" applyNumberFormat="1" applyFont="1" applyFill="1" applyBorder="1"/>
    <xf numFmtId="0" fontId="15" fillId="2" borderId="1" xfId="0" applyFont="1" applyFill="1" applyBorder="1" applyAlignment="1">
      <alignment horizontal="center"/>
    </xf>
    <xf numFmtId="4" fontId="15" fillId="2" borderId="16" xfId="0" applyNumberFormat="1" applyFont="1" applyFill="1" applyBorder="1"/>
    <xf numFmtId="4" fontId="16" fillId="2" borderId="18" xfId="0" applyNumberFormat="1" applyFont="1" applyFill="1" applyBorder="1"/>
    <xf numFmtId="4" fontId="16" fillId="3" borderId="18" xfId="0" applyNumberFormat="1" applyFont="1" applyFill="1" applyBorder="1"/>
    <xf numFmtId="0" fontId="15" fillId="0" borderId="38" xfId="0" applyFont="1" applyBorder="1"/>
    <xf numFmtId="2" fontId="15" fillId="0" borderId="1" xfId="0" applyNumberFormat="1" applyFont="1" applyBorder="1" applyAlignment="1">
      <alignment horizontal="right"/>
    </xf>
    <xf numFmtId="4" fontId="17" fillId="2" borderId="0" xfId="0" applyNumberFormat="1" applyFont="1" applyFill="1"/>
    <xf numFmtId="0" fontId="15" fillId="0" borderId="3" xfId="0" applyFont="1" applyBorder="1" applyAlignment="1">
      <alignment horizontal="center"/>
    </xf>
    <xf numFmtId="4" fontId="17" fillId="2" borderId="18" xfId="0" applyNumberFormat="1" applyFont="1" applyFill="1" applyBorder="1"/>
    <xf numFmtId="4" fontId="17" fillId="3" borderId="18" xfId="0" applyNumberFormat="1" applyFont="1" applyFill="1" applyBorder="1"/>
    <xf numFmtId="0" fontId="15" fillId="0" borderId="1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4" fontId="15" fillId="0" borderId="11" xfId="0" applyNumberFormat="1" applyFont="1" applyFill="1" applyBorder="1"/>
    <xf numFmtId="4" fontId="15" fillId="0" borderId="1" xfId="0" applyNumberFormat="1" applyFont="1" applyFill="1" applyBorder="1"/>
    <xf numFmtId="4" fontId="15" fillId="0" borderId="16" xfId="0" applyNumberFormat="1" applyFont="1" applyFill="1" applyBorder="1"/>
    <xf numFmtId="4" fontId="17" fillId="0" borderId="18" xfId="0" applyNumberFormat="1" applyFont="1" applyFill="1" applyBorder="1"/>
    <xf numFmtId="4" fontId="18" fillId="0" borderId="16" xfId="0" applyNumberFormat="1" applyFont="1" applyFill="1" applyBorder="1"/>
    <xf numFmtId="4" fontId="17" fillId="0" borderId="26" xfId="0" applyNumberFormat="1" applyFont="1" applyFill="1" applyBorder="1"/>
    <xf numFmtId="4" fontId="0" fillId="0" borderId="1" xfId="0" applyNumberFormat="1" applyFont="1" applyBorder="1"/>
    <xf numFmtId="4" fontId="15" fillId="0" borderId="38" xfId="0" applyNumberFormat="1" applyFont="1" applyBorder="1"/>
    <xf numFmtId="4" fontId="2" fillId="0" borderId="11" xfId="0" applyNumberFormat="1" applyFont="1" applyBorder="1"/>
    <xf numFmtId="4" fontId="2" fillId="0" borderId="16" xfId="0" applyNumberFormat="1" applyFont="1" applyBorder="1"/>
    <xf numFmtId="4" fontId="2" fillId="2" borderId="1" xfId="0" applyNumberFormat="1" applyFont="1" applyFill="1" applyBorder="1"/>
    <xf numFmtId="4" fontId="2" fillId="0" borderId="1" xfId="0" applyNumberFormat="1" applyFont="1" applyBorder="1"/>
    <xf numFmtId="4" fontId="0" fillId="0" borderId="8" xfId="0" applyNumberFormat="1" applyFont="1" applyBorder="1"/>
    <xf numFmtId="4" fontId="0" fillId="0" borderId="11" xfId="0" applyNumberFormat="1" applyFont="1" applyBorder="1"/>
    <xf numFmtId="4" fontId="0" fillId="0" borderId="9" xfId="0" applyNumberFormat="1" applyFont="1" applyBorder="1"/>
    <xf numFmtId="4" fontId="0" fillId="0" borderId="2" xfId="0" applyNumberFormat="1" applyFont="1" applyBorder="1"/>
    <xf numFmtId="4" fontId="0" fillId="0" borderId="12" xfId="0" applyNumberFormat="1" applyFont="1" applyBorder="1"/>
    <xf numFmtId="4" fontId="0" fillId="0" borderId="13" xfId="0" applyNumberFormat="1" applyFont="1" applyBorder="1"/>
    <xf numFmtId="4" fontId="0" fillId="0" borderId="16" xfId="0" applyNumberFormat="1" applyFont="1" applyBorder="1"/>
    <xf numFmtId="4" fontId="0" fillId="0" borderId="14" xfId="0" applyNumberFormat="1" applyFont="1" applyBorder="1"/>
    <xf numFmtId="4" fontId="19" fillId="2" borderId="19" xfId="0" applyNumberFormat="1" applyFont="1" applyFill="1" applyBorder="1"/>
    <xf numFmtId="4" fontId="19" fillId="2" borderId="42" xfId="0" applyNumberFormat="1" applyFont="1" applyFill="1" applyBorder="1"/>
    <xf numFmtId="4" fontId="19" fillId="2" borderId="33" xfId="0" applyNumberFormat="1" applyFont="1" applyFill="1" applyBorder="1"/>
    <xf numFmtId="4" fontId="19" fillId="2" borderId="21" xfId="0" applyNumberFormat="1" applyFont="1" applyFill="1" applyBorder="1"/>
    <xf numFmtId="4" fontId="0" fillId="2" borderId="11" xfId="0" applyNumberFormat="1" applyFont="1" applyFill="1" applyBorder="1"/>
    <xf numFmtId="4" fontId="0" fillId="2" borderId="8" xfId="0" applyNumberFormat="1" applyFont="1" applyFill="1" applyBorder="1"/>
    <xf numFmtId="4" fontId="19" fillId="2" borderId="34" xfId="0" applyNumberFormat="1" applyFont="1" applyFill="1" applyBorder="1"/>
    <xf numFmtId="4" fontId="20" fillId="0" borderId="2" xfId="0" applyNumberFormat="1" applyFont="1" applyBorder="1"/>
    <xf numFmtId="4" fontId="21" fillId="2" borderId="16" xfId="0" applyNumberFormat="1" applyFont="1" applyFill="1" applyBorder="1"/>
    <xf numFmtId="4" fontId="19" fillId="2" borderId="24" xfId="0" applyNumberFormat="1" applyFont="1" applyFill="1" applyBorder="1"/>
    <xf numFmtId="4" fontId="19" fillId="2" borderId="17" xfId="0" applyNumberFormat="1" applyFont="1" applyFill="1" applyBorder="1"/>
    <xf numFmtId="4" fontId="19" fillId="2" borderId="18" xfId="0" applyNumberFormat="1" applyFont="1" applyFill="1" applyBorder="1"/>
    <xf numFmtId="4" fontId="19" fillId="2" borderId="28" xfId="0" applyNumberFormat="1" applyFont="1" applyFill="1" applyBorder="1"/>
    <xf numFmtId="4" fontId="19" fillId="2" borderId="11" xfId="0" applyNumberFormat="1" applyFont="1" applyFill="1" applyBorder="1"/>
    <xf numFmtId="4" fontId="19" fillId="2" borderId="8" xfId="0" applyNumberFormat="1" applyFont="1" applyFill="1" applyBorder="1"/>
    <xf numFmtId="4" fontId="19" fillId="2" borderId="27" xfId="0" applyNumberFormat="1" applyFont="1" applyFill="1" applyBorder="1"/>
    <xf numFmtId="4" fontId="22" fillId="2" borderId="19" xfId="0" applyNumberFormat="1" applyFont="1" applyFill="1" applyBorder="1"/>
    <xf numFmtId="4" fontId="19" fillId="2" borderId="16" xfId="0" applyNumberFormat="1" applyFont="1" applyFill="1" applyBorder="1"/>
    <xf numFmtId="4" fontId="19" fillId="2" borderId="1" xfId="0" applyNumberFormat="1" applyFont="1" applyFill="1" applyBorder="1"/>
    <xf numFmtId="4" fontId="19" fillId="2" borderId="2" xfId="0" applyNumberFormat="1" applyFont="1" applyFill="1" applyBorder="1"/>
    <xf numFmtId="4" fontId="19" fillId="3" borderId="19" xfId="0" applyNumberFormat="1" applyFont="1" applyFill="1" applyBorder="1"/>
    <xf numFmtId="4" fontId="19" fillId="3" borderId="42" xfId="0" applyNumberFormat="1" applyFont="1" applyFill="1" applyBorder="1"/>
    <xf numFmtId="4" fontId="19" fillId="3" borderId="39" xfId="0" applyNumberFormat="1" applyFont="1" applyFill="1" applyBorder="1"/>
    <xf numFmtId="4" fontId="19" fillId="3" borderId="45" xfId="0" applyNumberFormat="1" applyFont="1" applyFill="1" applyBorder="1"/>
    <xf numFmtId="4" fontId="17" fillId="3" borderId="52" xfId="0" applyNumberFormat="1" applyFont="1" applyFill="1" applyBorder="1"/>
    <xf numFmtId="4" fontId="19" fillId="3" borderId="21" xfId="0" applyNumberFormat="1" applyFont="1" applyFill="1" applyBorder="1"/>
    <xf numFmtId="4" fontId="19" fillId="2" borderId="0" xfId="0" applyNumberFormat="1" applyFont="1" applyFill="1" applyBorder="1"/>
    <xf numFmtId="4" fontId="0" fillId="2" borderId="0" xfId="0" applyNumberFormat="1" applyFont="1" applyFill="1" applyBorder="1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/>
    <xf numFmtId="0" fontId="0" fillId="2" borderId="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4" fontId="0" fillId="2" borderId="16" xfId="0" applyNumberFormat="1" applyFont="1" applyFill="1" applyBorder="1"/>
    <xf numFmtId="4" fontId="19" fillId="3" borderId="18" xfId="0" applyNumberFormat="1" applyFont="1" applyFill="1" applyBorder="1"/>
    <xf numFmtId="4" fontId="0" fillId="2" borderId="0" xfId="0" applyNumberFormat="1" applyFont="1" applyFill="1"/>
    <xf numFmtId="4" fontId="19" fillId="2" borderId="0" xfId="0" applyNumberFormat="1" applyFont="1" applyFill="1"/>
    <xf numFmtId="0" fontId="0" fillId="0" borderId="7" xfId="0" applyFont="1" applyBorder="1" applyAlignment="1">
      <alignment horizontal="center"/>
    </xf>
    <xf numFmtId="4" fontId="0" fillId="0" borderId="38" xfId="0" applyNumberFormat="1" applyFont="1" applyBorder="1"/>
    <xf numFmtId="4" fontId="19" fillId="4" borderId="18" xfId="0" applyNumberFormat="1" applyFont="1" applyFill="1" applyBorder="1"/>
    <xf numFmtId="4" fontId="17" fillId="4" borderId="18" xfId="0" applyNumberFormat="1" applyFont="1" applyFill="1" applyBorder="1"/>
    <xf numFmtId="4" fontId="19" fillId="4" borderId="21" xfId="0" applyNumberFormat="1" applyFont="1" applyFill="1" applyBorder="1"/>
    <xf numFmtId="2" fontId="2" fillId="0" borderId="1" xfId="0" applyNumberFormat="1" applyFont="1" applyBorder="1" applyAlignment="1">
      <alignment horizontal="right"/>
    </xf>
    <xf numFmtId="4" fontId="2" fillId="2" borderId="3" xfId="0" applyNumberFormat="1" applyFont="1" applyFill="1" applyBorder="1"/>
    <xf numFmtId="4" fontId="2" fillId="2" borderId="15" xfId="0" applyNumberFormat="1" applyFont="1" applyFill="1" applyBorder="1"/>
    <xf numFmtId="0" fontId="0" fillId="0" borderId="0" xfId="0" applyFont="1"/>
    <xf numFmtId="0" fontId="0" fillId="0" borderId="2" xfId="0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4" fontId="19" fillId="4" borderId="17" xfId="0" applyNumberFormat="1" applyFont="1" applyFill="1" applyBorder="1"/>
    <xf numFmtId="4" fontId="6" fillId="4" borderId="51" xfId="0" applyNumberFormat="1" applyFont="1" applyFill="1" applyBorder="1"/>
    <xf numFmtId="0" fontId="3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4" fillId="0" borderId="13" xfId="0" applyFont="1" applyBorder="1" applyAlignment="1">
      <alignment horizontal="left"/>
    </xf>
    <xf numFmtId="0" fontId="6" fillId="2" borderId="17" xfId="0" applyFont="1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6" fillId="2" borderId="22" xfId="0" applyFont="1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3" borderId="17" xfId="0" applyFont="1" applyFill="1" applyBorder="1" applyAlignment="1">
      <alignment horizontal="left"/>
    </xf>
    <xf numFmtId="0" fontId="11" fillId="3" borderId="18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12" fillId="4" borderId="33" xfId="0" applyFont="1" applyFill="1" applyBorder="1" applyAlignment="1">
      <alignment horizontal="center"/>
    </xf>
    <xf numFmtId="0" fontId="12" fillId="4" borderId="34" xfId="0" applyFont="1" applyFill="1" applyBorder="1" applyAlignment="1">
      <alignment horizontal="center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6" fillId="2" borderId="18" xfId="0" applyFont="1" applyFill="1" applyBorder="1" applyAlignment="1">
      <alignment horizontal="left"/>
    </xf>
    <xf numFmtId="0" fontId="6" fillId="2" borderId="19" xfId="0" applyFont="1" applyFill="1" applyBorder="1" applyAlignment="1">
      <alignment horizontal="left"/>
    </xf>
    <xf numFmtId="0" fontId="11" fillId="3" borderId="19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2" borderId="11" xfId="0" applyFont="1" applyFill="1" applyBorder="1" applyAlignment="1">
      <alignment horizontal="left"/>
    </xf>
    <xf numFmtId="0" fontId="0" fillId="0" borderId="44" xfId="0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11" fillId="2" borderId="33" xfId="0" applyFont="1" applyFill="1" applyBorder="1" applyAlignment="1">
      <alignment horizontal="left"/>
    </xf>
    <xf numFmtId="0" fontId="11" fillId="2" borderId="34" xfId="0" applyFont="1" applyFill="1" applyBorder="1" applyAlignment="1">
      <alignment horizontal="left"/>
    </xf>
    <xf numFmtId="0" fontId="11" fillId="2" borderId="20" xfId="0" applyFont="1" applyFill="1" applyBorder="1" applyAlignment="1">
      <alignment horizontal="left"/>
    </xf>
    <xf numFmtId="0" fontId="11" fillId="2" borderId="17" xfId="0" applyFont="1" applyFill="1" applyBorder="1" applyAlignment="1">
      <alignment horizontal="left"/>
    </xf>
    <xf numFmtId="0" fontId="11" fillId="2" borderId="18" xfId="0" applyFont="1" applyFill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3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38" xfId="0" applyBorder="1" applyAlignment="1">
      <alignment horizontal="left"/>
    </xf>
    <xf numFmtId="0" fontId="11" fillId="3" borderId="33" xfId="0" applyFont="1" applyFill="1" applyBorder="1" applyAlignment="1">
      <alignment horizontal="left"/>
    </xf>
    <xf numFmtId="0" fontId="11" fillId="3" borderId="34" xfId="0" applyFont="1" applyFill="1" applyBorder="1" applyAlignment="1">
      <alignment horizontal="left"/>
    </xf>
    <xf numFmtId="0" fontId="11" fillId="3" borderId="20" xfId="0" applyFont="1" applyFill="1" applyBorder="1" applyAlignment="1">
      <alignment horizontal="left"/>
    </xf>
    <xf numFmtId="0" fontId="12" fillId="4" borderId="49" xfId="0" applyFont="1" applyFill="1" applyBorder="1" applyAlignment="1">
      <alignment horizontal="center"/>
    </xf>
    <xf numFmtId="0" fontId="12" fillId="4" borderId="50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workbookViewId="0">
      <selection activeCell="G49" sqref="G49"/>
    </sheetView>
  </sheetViews>
  <sheetFormatPr defaultRowHeight="15" x14ac:dyDescent="0.25"/>
  <cols>
    <col min="5" max="5" width="4.140625" customWidth="1"/>
    <col min="6" max="6" width="12.5703125" customWidth="1"/>
    <col min="7" max="7" width="12.140625" customWidth="1"/>
    <col min="8" max="9" width="13.140625" customWidth="1"/>
    <col min="10" max="10" width="12.85546875" customWidth="1"/>
    <col min="11" max="12" width="12.7109375" customWidth="1"/>
  </cols>
  <sheetData>
    <row r="1" spans="1:12" x14ac:dyDescent="0.25">
      <c r="A1" s="147" t="s">
        <v>79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2" x14ac:dyDescent="0.2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2" x14ac:dyDescent="0.25">
      <c r="A3" s="148" t="s">
        <v>0</v>
      </c>
      <c r="B3" s="149"/>
      <c r="C3" s="149"/>
      <c r="D3" s="149"/>
      <c r="E3" s="149"/>
      <c r="F3" s="150" t="s">
        <v>1</v>
      </c>
      <c r="G3" s="150"/>
      <c r="H3" s="24" t="s">
        <v>2</v>
      </c>
      <c r="I3" s="45" t="s">
        <v>3</v>
      </c>
      <c r="J3" s="62" t="s">
        <v>4</v>
      </c>
      <c r="K3" s="2" t="s">
        <v>4</v>
      </c>
      <c r="L3" s="31" t="s">
        <v>4</v>
      </c>
    </row>
    <row r="4" spans="1:12" x14ac:dyDescent="0.25">
      <c r="A4" s="149"/>
      <c r="B4" s="149"/>
      <c r="C4" s="149"/>
      <c r="D4" s="149"/>
      <c r="E4" s="149"/>
      <c r="F4" s="33">
        <v>2016</v>
      </c>
      <c r="G4" s="24">
        <v>2017</v>
      </c>
      <c r="H4" s="24">
        <v>2018</v>
      </c>
      <c r="I4" s="25">
        <v>2018</v>
      </c>
      <c r="J4" s="62">
        <v>2019</v>
      </c>
      <c r="K4" s="27">
        <v>2020</v>
      </c>
      <c r="L4" s="31">
        <v>2021</v>
      </c>
    </row>
    <row r="5" spans="1:12" ht="15.75" thickBot="1" x14ac:dyDescent="0.3">
      <c r="A5" s="151" t="s">
        <v>5</v>
      </c>
      <c r="B5" s="152"/>
      <c r="C5" s="152"/>
      <c r="D5" s="152"/>
      <c r="E5" s="153"/>
      <c r="F5" s="34" t="s">
        <v>6</v>
      </c>
      <c r="G5" s="26" t="s">
        <v>6</v>
      </c>
      <c r="H5" s="26" t="s">
        <v>6</v>
      </c>
      <c r="I5" s="46" t="s">
        <v>6</v>
      </c>
      <c r="J5" s="63" t="s">
        <v>6</v>
      </c>
      <c r="K5" s="4" t="s">
        <v>6</v>
      </c>
      <c r="L5" s="32" t="s">
        <v>6</v>
      </c>
    </row>
    <row r="6" spans="1:12" ht="15.75" thickTop="1" x14ac:dyDescent="0.25">
      <c r="A6" s="140" t="s">
        <v>7</v>
      </c>
      <c r="B6" s="141"/>
      <c r="C6" s="141"/>
      <c r="D6" s="141"/>
      <c r="E6" s="142"/>
      <c r="F6" s="76">
        <v>246435.35</v>
      </c>
      <c r="G6" s="77">
        <v>270719.18</v>
      </c>
      <c r="H6" s="77">
        <v>265571</v>
      </c>
      <c r="I6" s="78">
        <v>284664</v>
      </c>
      <c r="J6" s="64">
        <v>284664</v>
      </c>
      <c r="K6" s="77">
        <v>290000</v>
      </c>
      <c r="L6" s="77">
        <v>290000</v>
      </c>
    </row>
    <row r="7" spans="1:12" x14ac:dyDescent="0.25">
      <c r="A7" s="143" t="s">
        <v>8</v>
      </c>
      <c r="B7" s="144"/>
      <c r="C7" s="144"/>
      <c r="D7" s="144"/>
      <c r="E7" s="145"/>
      <c r="F7" s="79">
        <v>36400.629999999997</v>
      </c>
      <c r="G7" s="77">
        <v>33694.949999999997</v>
      </c>
      <c r="H7" s="70">
        <v>33745</v>
      </c>
      <c r="I7" s="80">
        <v>33745</v>
      </c>
      <c r="J7" s="65">
        <v>37100</v>
      </c>
      <c r="K7" s="70">
        <v>37500</v>
      </c>
      <c r="L7" s="70">
        <v>37100</v>
      </c>
    </row>
    <row r="8" spans="1:12" ht="15.75" thickBot="1" x14ac:dyDescent="0.3">
      <c r="A8" s="137" t="s">
        <v>73</v>
      </c>
      <c r="B8" s="135"/>
      <c r="C8" s="135"/>
      <c r="D8" s="135"/>
      <c r="E8" s="136"/>
      <c r="F8" s="81">
        <v>175292.72</v>
      </c>
      <c r="G8" s="82">
        <v>210179.92</v>
      </c>
      <c r="H8" s="82">
        <v>184715</v>
      </c>
      <c r="I8" s="83">
        <v>186300</v>
      </c>
      <c r="J8" s="66">
        <v>186195</v>
      </c>
      <c r="K8" s="82">
        <v>186195</v>
      </c>
      <c r="L8" s="82">
        <v>184942</v>
      </c>
    </row>
    <row r="9" spans="1:12" ht="15.75" thickBot="1" x14ac:dyDescent="0.3">
      <c r="A9" s="138" t="s">
        <v>9</v>
      </c>
      <c r="B9" s="139"/>
      <c r="C9" s="139"/>
      <c r="D9" s="139"/>
      <c r="E9" s="139"/>
      <c r="F9" s="84">
        <f t="shared" ref="F9" si="0">SUM(F6:F8)</f>
        <v>458128.69999999995</v>
      </c>
      <c r="G9" s="85">
        <f>SUM(G6:G8)</f>
        <v>514594.05000000005</v>
      </c>
      <c r="H9" s="86">
        <f t="shared" ref="H9:K9" si="1">SUM(H6:H8)</f>
        <v>484031</v>
      </c>
      <c r="I9" s="86">
        <f t="shared" ref="I9" si="2">SUM(I6:I8)</f>
        <v>504709</v>
      </c>
      <c r="J9" s="67">
        <f t="shared" si="1"/>
        <v>507959</v>
      </c>
      <c r="K9" s="87">
        <f t="shared" si="1"/>
        <v>513695</v>
      </c>
      <c r="L9" s="87">
        <f t="shared" ref="L9" si="3">SUM(L6:L8)</f>
        <v>512042</v>
      </c>
    </row>
    <row r="10" spans="1:12" x14ac:dyDescent="0.25">
      <c r="A10" s="140" t="s">
        <v>10</v>
      </c>
      <c r="B10" s="141"/>
      <c r="C10" s="141"/>
      <c r="D10" s="141"/>
      <c r="E10" s="142"/>
      <c r="F10" s="76">
        <v>10000</v>
      </c>
      <c r="G10" s="88">
        <v>5000</v>
      </c>
      <c r="H10" s="88">
        <v>5000</v>
      </c>
      <c r="I10" s="89">
        <v>5000</v>
      </c>
      <c r="J10" s="64">
        <v>4000</v>
      </c>
      <c r="K10" s="88">
        <v>3000</v>
      </c>
      <c r="L10" s="88">
        <v>3000</v>
      </c>
    </row>
    <row r="11" spans="1:12" x14ac:dyDescent="0.25">
      <c r="A11" s="143" t="s">
        <v>11</v>
      </c>
      <c r="B11" s="144"/>
      <c r="C11" s="144"/>
      <c r="D11" s="144"/>
      <c r="E11" s="145"/>
      <c r="F11" s="79">
        <v>33196.6</v>
      </c>
      <c r="G11" s="11">
        <v>33750.120000000003</v>
      </c>
      <c r="H11" s="11">
        <v>37050</v>
      </c>
      <c r="I11" s="79">
        <v>37050</v>
      </c>
      <c r="J11" s="65">
        <v>38800</v>
      </c>
      <c r="K11" s="11">
        <v>38500</v>
      </c>
      <c r="L11" s="11">
        <v>38800</v>
      </c>
    </row>
    <row r="12" spans="1:12" x14ac:dyDescent="0.25">
      <c r="A12" s="143" t="s">
        <v>12</v>
      </c>
      <c r="B12" s="144"/>
      <c r="C12" s="144"/>
      <c r="D12" s="144"/>
      <c r="E12" s="145"/>
      <c r="F12" s="79">
        <v>1817.5</v>
      </c>
      <c r="G12" s="70">
        <v>2079.5</v>
      </c>
      <c r="H12" s="70">
        <v>2000</v>
      </c>
      <c r="I12" s="79">
        <v>2200</v>
      </c>
      <c r="J12" s="65">
        <v>3000</v>
      </c>
      <c r="K12" s="70">
        <v>3200</v>
      </c>
      <c r="L12" s="70">
        <v>3500</v>
      </c>
    </row>
    <row r="13" spans="1:12" x14ac:dyDescent="0.25">
      <c r="A13" s="146" t="s">
        <v>80</v>
      </c>
      <c r="B13" s="144"/>
      <c r="C13" s="144"/>
      <c r="D13" s="144"/>
      <c r="E13" s="145"/>
      <c r="F13" s="79">
        <v>0</v>
      </c>
      <c r="G13" s="70">
        <v>0</v>
      </c>
      <c r="H13" s="70">
        <v>0</v>
      </c>
      <c r="I13" s="79">
        <v>116</v>
      </c>
      <c r="J13" s="65">
        <v>140</v>
      </c>
      <c r="K13" s="70">
        <v>150</v>
      </c>
      <c r="L13" s="70">
        <v>150</v>
      </c>
    </row>
    <row r="14" spans="1:12" x14ac:dyDescent="0.25">
      <c r="A14" s="143" t="s">
        <v>13</v>
      </c>
      <c r="B14" s="144"/>
      <c r="C14" s="144"/>
      <c r="D14" s="144"/>
      <c r="E14" s="145"/>
      <c r="F14" s="79">
        <v>4098.72</v>
      </c>
      <c r="G14" s="70">
        <v>3374.44</v>
      </c>
      <c r="H14" s="70">
        <v>3550</v>
      </c>
      <c r="I14" s="79">
        <v>3550</v>
      </c>
      <c r="J14" s="65">
        <v>3550</v>
      </c>
      <c r="K14" s="70">
        <v>3920</v>
      </c>
      <c r="L14" s="70">
        <v>3950</v>
      </c>
    </row>
    <row r="15" spans="1:12" x14ac:dyDescent="0.25">
      <c r="A15" s="143" t="s">
        <v>14</v>
      </c>
      <c r="B15" s="144"/>
      <c r="C15" s="144"/>
      <c r="D15" s="144"/>
      <c r="E15" s="145"/>
      <c r="F15" s="79">
        <v>695</v>
      </c>
      <c r="G15" s="11">
        <v>707</v>
      </c>
      <c r="H15" s="11">
        <v>707</v>
      </c>
      <c r="I15" s="79">
        <v>710</v>
      </c>
      <c r="J15" s="65">
        <v>720</v>
      </c>
      <c r="K15" s="11">
        <v>720</v>
      </c>
      <c r="L15" s="11">
        <v>750</v>
      </c>
    </row>
    <row r="16" spans="1:12" x14ac:dyDescent="0.25">
      <c r="A16" s="143" t="s">
        <v>15</v>
      </c>
      <c r="B16" s="144"/>
      <c r="C16" s="144"/>
      <c r="D16" s="144"/>
      <c r="E16" s="145"/>
      <c r="F16" s="79">
        <v>4.16</v>
      </c>
      <c r="G16" s="70">
        <v>99.02</v>
      </c>
      <c r="H16" s="70">
        <v>100</v>
      </c>
      <c r="I16" s="79">
        <v>115</v>
      </c>
      <c r="J16" s="65">
        <v>100</v>
      </c>
      <c r="K16" s="70">
        <v>100</v>
      </c>
      <c r="L16" s="70">
        <v>100</v>
      </c>
    </row>
    <row r="17" spans="1:13" ht="15.75" thickBot="1" x14ac:dyDescent="0.3">
      <c r="A17" s="134" t="s">
        <v>16</v>
      </c>
      <c r="B17" s="135"/>
      <c r="C17" s="135"/>
      <c r="D17" s="135"/>
      <c r="E17" s="136"/>
      <c r="F17" s="81">
        <v>2932.75</v>
      </c>
      <c r="G17" s="82">
        <v>3866.04</v>
      </c>
      <c r="H17" s="82">
        <v>170</v>
      </c>
      <c r="I17" s="83">
        <v>1410</v>
      </c>
      <c r="J17" s="66">
        <v>2200</v>
      </c>
      <c r="K17" s="82">
        <v>2600</v>
      </c>
      <c r="L17" s="82">
        <v>2000</v>
      </c>
    </row>
    <row r="18" spans="1:13" ht="15.75" thickBot="1" x14ac:dyDescent="0.3">
      <c r="A18" s="138" t="s">
        <v>17</v>
      </c>
      <c r="B18" s="139"/>
      <c r="C18" s="139"/>
      <c r="D18" s="139"/>
      <c r="E18" s="139"/>
      <c r="F18" s="84">
        <f>SUM(F10:F17)</f>
        <v>52744.73</v>
      </c>
      <c r="G18" s="85">
        <f>SUM(G10:G17)</f>
        <v>48876.12</v>
      </c>
      <c r="H18" s="85">
        <f>SUM(H10:H17)</f>
        <v>48577</v>
      </c>
      <c r="I18" s="90">
        <f t="shared" ref="I18" si="4">SUM(I10:I17)</f>
        <v>50151</v>
      </c>
      <c r="J18" s="67">
        <f>SUM(J10:J17)</f>
        <v>52510</v>
      </c>
      <c r="K18" s="87">
        <f>SUM(K10:K17)</f>
        <v>52190</v>
      </c>
      <c r="L18" s="87">
        <f t="shared" ref="L18" si="5">SUM(L10:L17)</f>
        <v>52250</v>
      </c>
    </row>
    <row r="19" spans="1:13" x14ac:dyDescent="0.25">
      <c r="A19" s="140" t="s">
        <v>18</v>
      </c>
      <c r="B19" s="141"/>
      <c r="C19" s="141"/>
      <c r="D19" s="141"/>
      <c r="E19" s="142"/>
      <c r="F19" s="76">
        <v>2237</v>
      </c>
      <c r="G19" s="77">
        <v>146</v>
      </c>
      <c r="H19" s="77">
        <v>0</v>
      </c>
      <c r="I19" s="76">
        <v>0</v>
      </c>
      <c r="J19" s="64">
        <v>0</v>
      </c>
      <c r="K19" s="77">
        <v>0</v>
      </c>
      <c r="L19" s="77">
        <v>0</v>
      </c>
    </row>
    <row r="20" spans="1:13" x14ac:dyDescent="0.25">
      <c r="A20" s="143" t="s">
        <v>19</v>
      </c>
      <c r="B20" s="144"/>
      <c r="C20" s="144"/>
      <c r="D20" s="144"/>
      <c r="E20" s="145"/>
      <c r="F20" s="79">
        <v>393615.67</v>
      </c>
      <c r="G20" s="11">
        <v>431542.78</v>
      </c>
      <c r="H20" s="11">
        <v>415000</v>
      </c>
      <c r="I20" s="79">
        <v>458047</v>
      </c>
      <c r="J20" s="65">
        <v>438000</v>
      </c>
      <c r="K20" s="11">
        <v>417000</v>
      </c>
      <c r="L20" s="11">
        <v>417000</v>
      </c>
    </row>
    <row r="21" spans="1:13" ht="15.75" thickBot="1" x14ac:dyDescent="0.3">
      <c r="A21" s="143" t="s">
        <v>20</v>
      </c>
      <c r="B21" s="144"/>
      <c r="C21" s="144"/>
      <c r="D21" s="144"/>
      <c r="E21" s="145"/>
      <c r="F21" s="91">
        <v>362468</v>
      </c>
      <c r="G21" s="92">
        <v>419638.28</v>
      </c>
      <c r="H21" s="92">
        <v>397000</v>
      </c>
      <c r="I21" s="81">
        <v>427187</v>
      </c>
      <c r="J21" s="68">
        <v>418000</v>
      </c>
      <c r="K21" s="92">
        <v>399000</v>
      </c>
      <c r="L21" s="92">
        <v>399000</v>
      </c>
    </row>
    <row r="22" spans="1:13" ht="15.75" thickBot="1" x14ac:dyDescent="0.3">
      <c r="A22" s="155" t="s">
        <v>21</v>
      </c>
      <c r="B22" s="156"/>
      <c r="C22" s="156"/>
      <c r="D22" s="156"/>
      <c r="E22" s="156"/>
      <c r="F22" s="93">
        <f t="shared" ref="F22" si="6">SUM(F19,F20)</f>
        <v>395852.67</v>
      </c>
      <c r="G22" s="94">
        <f>SUM(G19+G20)</f>
        <v>431688.78</v>
      </c>
      <c r="H22" s="95">
        <f t="shared" ref="H22:K22" si="7">SUM(H19,H20)</f>
        <v>415000</v>
      </c>
      <c r="I22" s="84">
        <f t="shared" ref="I22" si="8">SUM(I19,I20)</f>
        <v>458047</v>
      </c>
      <c r="J22" s="67">
        <f t="shared" si="7"/>
        <v>438000</v>
      </c>
      <c r="K22" s="87">
        <f t="shared" si="7"/>
        <v>417000</v>
      </c>
      <c r="L22" s="85">
        <f t="shared" ref="L22" si="9">SUM(L19,L20)</f>
        <v>417000</v>
      </c>
      <c r="M22" s="35"/>
    </row>
    <row r="23" spans="1:13" ht="20.25" thickTop="1" thickBot="1" x14ac:dyDescent="0.35">
      <c r="A23" s="157" t="s">
        <v>22</v>
      </c>
      <c r="B23" s="158"/>
      <c r="C23" s="158"/>
      <c r="D23" s="158"/>
      <c r="E23" s="158"/>
      <c r="F23" s="96">
        <f>SUM(F9,F18,F22,)</f>
        <v>906726.09999999986</v>
      </c>
      <c r="G23" s="97">
        <f>SUM(G9,G18,G22,)</f>
        <v>995158.95000000007</v>
      </c>
      <c r="H23" s="97">
        <f>SUM(H9,H18,H22,)</f>
        <v>947608</v>
      </c>
      <c r="I23" s="98">
        <v>1012907</v>
      </c>
      <c r="J23" s="69">
        <f>SUM(J9,J18,J22,)</f>
        <v>998469</v>
      </c>
      <c r="K23" s="99">
        <f>SUM(K9,K18,K22,)</f>
        <v>982885</v>
      </c>
      <c r="L23" s="99">
        <f t="shared" ref="L23" si="10">SUM(L9,L18,L22,)</f>
        <v>981292</v>
      </c>
    </row>
    <row r="24" spans="1:13" ht="19.5" thickBot="1" x14ac:dyDescent="0.35">
      <c r="A24" s="159" t="s">
        <v>23</v>
      </c>
      <c r="B24" s="160"/>
      <c r="C24" s="160"/>
      <c r="D24" s="160"/>
      <c r="E24" s="160"/>
      <c r="F24" s="100">
        <v>11244</v>
      </c>
      <c r="G24" s="101">
        <v>42274.57</v>
      </c>
      <c r="H24" s="102">
        <v>45000</v>
      </c>
      <c r="I24" s="103">
        <v>45000</v>
      </c>
      <c r="J24" s="67">
        <v>45000</v>
      </c>
      <c r="K24" s="87">
        <v>45000</v>
      </c>
      <c r="L24" s="87">
        <v>45000</v>
      </c>
    </row>
    <row r="25" spans="1:13" ht="19.5" thickBot="1" x14ac:dyDescent="0.35">
      <c r="A25" s="161" t="s">
        <v>24</v>
      </c>
      <c r="B25" s="162"/>
      <c r="C25" s="162"/>
      <c r="D25" s="162"/>
      <c r="E25" s="162"/>
      <c r="F25" s="104">
        <f t="shared" ref="F25" si="11">SUM(F23:F24)</f>
        <v>917970.09999999986</v>
      </c>
      <c r="G25" s="105">
        <f>SUM(G23:G24)</f>
        <v>1037433.52</v>
      </c>
      <c r="H25" s="106">
        <f t="shared" ref="H25:K25" si="12">SUM(H23:H24)</f>
        <v>992608</v>
      </c>
      <c r="I25" s="107">
        <v>1057907</v>
      </c>
      <c r="J25" s="108">
        <f t="shared" si="12"/>
        <v>1043469</v>
      </c>
      <c r="K25" s="109">
        <f t="shared" si="12"/>
        <v>1027885</v>
      </c>
      <c r="L25" s="109">
        <f t="shared" ref="L25" si="13">SUM(L23:L24)</f>
        <v>1026292</v>
      </c>
    </row>
    <row r="26" spans="1:13" ht="18.75" x14ac:dyDescent="0.3">
      <c r="A26" s="20"/>
      <c r="B26" s="20"/>
      <c r="C26" s="20"/>
      <c r="D26" s="20"/>
      <c r="E26" s="20"/>
      <c r="F26" s="110"/>
      <c r="G26" s="110"/>
      <c r="H26" s="110"/>
      <c r="I26" s="110"/>
      <c r="J26" s="110"/>
      <c r="K26" s="110"/>
      <c r="L26" s="110"/>
    </row>
    <row r="27" spans="1:13" ht="18.75" x14ac:dyDescent="0.3">
      <c r="A27" s="20"/>
      <c r="B27" s="20"/>
      <c r="C27" s="20"/>
      <c r="D27" s="20"/>
      <c r="E27" s="20"/>
      <c r="F27" s="110"/>
      <c r="G27" s="110"/>
      <c r="H27" s="110"/>
      <c r="I27" s="110"/>
      <c r="J27" s="110"/>
      <c r="K27" s="110"/>
      <c r="L27" s="110"/>
    </row>
    <row r="28" spans="1:13" ht="18.75" x14ac:dyDescent="0.3">
      <c r="A28" s="20"/>
      <c r="B28" s="20"/>
      <c r="C28" s="20"/>
      <c r="D28" s="20"/>
      <c r="E28" s="20"/>
      <c r="F28" s="110"/>
      <c r="G28" s="110"/>
      <c r="H28" s="110"/>
      <c r="I28" s="110"/>
      <c r="J28" s="110"/>
      <c r="K28" s="110"/>
      <c r="L28" s="110"/>
    </row>
    <row r="29" spans="1:13" ht="18.75" x14ac:dyDescent="0.3">
      <c r="A29" s="20"/>
      <c r="B29" s="20"/>
      <c r="C29" s="20"/>
      <c r="D29" s="20"/>
      <c r="E29" s="20"/>
      <c r="F29" s="110"/>
      <c r="G29" s="110"/>
      <c r="H29" s="110"/>
      <c r="I29" s="110"/>
      <c r="J29" s="110"/>
      <c r="K29" s="110"/>
      <c r="L29" s="110"/>
    </row>
    <row r="30" spans="1:13" ht="18.75" x14ac:dyDescent="0.3">
      <c r="A30" s="20"/>
      <c r="B30" s="20"/>
      <c r="C30" s="20"/>
      <c r="D30" s="20"/>
      <c r="E30" s="20"/>
      <c r="F30" s="110"/>
      <c r="G30" s="110"/>
      <c r="H30" s="110"/>
      <c r="I30" s="110"/>
      <c r="J30" s="110"/>
      <c r="K30" s="110"/>
      <c r="L30" s="110"/>
    </row>
    <row r="31" spans="1:13" ht="18.75" x14ac:dyDescent="0.3">
      <c r="A31" s="20"/>
      <c r="B31" s="20"/>
      <c r="C31" s="20"/>
      <c r="D31" s="20"/>
      <c r="E31" s="20"/>
      <c r="F31" s="110"/>
      <c r="G31" s="110"/>
      <c r="H31" s="110"/>
      <c r="I31" s="110"/>
      <c r="J31" s="110"/>
      <c r="K31" s="110"/>
      <c r="L31" s="110"/>
    </row>
    <row r="32" spans="1:13" ht="18.75" x14ac:dyDescent="0.3">
      <c r="A32" s="10"/>
      <c r="B32" s="10"/>
      <c r="C32" s="10"/>
      <c r="D32" s="10"/>
      <c r="E32" s="10"/>
      <c r="F32" s="111"/>
      <c r="G32" s="111"/>
      <c r="H32" s="110"/>
      <c r="I32" s="110"/>
      <c r="J32" s="110"/>
      <c r="K32" s="110"/>
      <c r="L32" s="110"/>
    </row>
    <row r="33" spans="1:12" x14ac:dyDescent="0.25">
      <c r="A33" s="148" t="s">
        <v>25</v>
      </c>
      <c r="B33" s="149"/>
      <c r="C33" s="149"/>
      <c r="D33" s="149"/>
      <c r="E33" s="149"/>
      <c r="F33" s="154" t="s">
        <v>1</v>
      </c>
      <c r="G33" s="154"/>
      <c r="H33" s="112" t="s">
        <v>4</v>
      </c>
      <c r="I33" s="113" t="s">
        <v>3</v>
      </c>
      <c r="J33" s="47" t="s">
        <v>4</v>
      </c>
      <c r="K33" s="112" t="s">
        <v>4</v>
      </c>
      <c r="L33" s="112" t="s">
        <v>4</v>
      </c>
    </row>
    <row r="34" spans="1:12" x14ac:dyDescent="0.25">
      <c r="A34" s="149"/>
      <c r="B34" s="149"/>
      <c r="C34" s="149"/>
      <c r="D34" s="149"/>
      <c r="E34" s="149"/>
      <c r="F34" s="112">
        <v>2016</v>
      </c>
      <c r="G34" s="114">
        <v>2017</v>
      </c>
      <c r="H34" s="114">
        <v>2018</v>
      </c>
      <c r="I34" s="114">
        <v>2018</v>
      </c>
      <c r="J34" s="47">
        <v>2019</v>
      </c>
      <c r="K34" s="112">
        <v>2020</v>
      </c>
      <c r="L34" s="112">
        <v>2020</v>
      </c>
    </row>
    <row r="35" spans="1:12" ht="15.75" thickBot="1" x14ac:dyDescent="0.3">
      <c r="A35" s="151" t="s">
        <v>5</v>
      </c>
      <c r="B35" s="152"/>
      <c r="C35" s="152"/>
      <c r="D35" s="152"/>
      <c r="E35" s="153"/>
      <c r="F35" s="115" t="s">
        <v>6</v>
      </c>
      <c r="G35" s="115" t="s">
        <v>6</v>
      </c>
      <c r="H35" s="112" t="s">
        <v>6</v>
      </c>
      <c r="I35" s="112" t="s">
        <v>6</v>
      </c>
      <c r="J35" s="47" t="s">
        <v>6</v>
      </c>
      <c r="K35" s="115" t="s">
        <v>6</v>
      </c>
      <c r="L35" s="115" t="s">
        <v>6</v>
      </c>
    </row>
    <row r="36" spans="1:12" ht="15.75" thickTop="1" x14ac:dyDescent="0.25">
      <c r="A36" s="164" t="s">
        <v>67</v>
      </c>
      <c r="B36" s="164"/>
      <c r="C36" s="164"/>
      <c r="D36" s="164"/>
      <c r="E36" s="165"/>
      <c r="F36" s="116">
        <v>0</v>
      </c>
      <c r="G36" s="126">
        <v>0</v>
      </c>
      <c r="H36" s="116">
        <v>0</v>
      </c>
      <c r="I36" s="116">
        <v>0</v>
      </c>
      <c r="J36" s="57">
        <v>0</v>
      </c>
      <c r="K36" s="116">
        <v>0</v>
      </c>
      <c r="L36" s="116">
        <v>0</v>
      </c>
    </row>
    <row r="37" spans="1:12" ht="15.75" thickBot="1" x14ac:dyDescent="0.3">
      <c r="A37" s="168" t="s">
        <v>26</v>
      </c>
      <c r="B37" s="169"/>
      <c r="C37" s="169"/>
      <c r="D37" s="169"/>
      <c r="E37" s="170"/>
      <c r="F37" s="82">
        <v>895</v>
      </c>
      <c r="G37" s="73">
        <v>485</v>
      </c>
      <c r="H37" s="117">
        <v>500</v>
      </c>
      <c r="I37" s="82">
        <v>800</v>
      </c>
      <c r="J37" s="53">
        <v>1000</v>
      </c>
      <c r="K37" s="117">
        <v>500</v>
      </c>
      <c r="L37" s="117">
        <v>1100</v>
      </c>
    </row>
    <row r="38" spans="1:12" ht="19.5" thickBot="1" x14ac:dyDescent="0.35">
      <c r="A38" s="161" t="s">
        <v>27</v>
      </c>
      <c r="B38" s="162"/>
      <c r="C38" s="162"/>
      <c r="D38" s="162"/>
      <c r="E38" s="162"/>
      <c r="F38" s="104">
        <f>SUM(F36:F37)</f>
        <v>895</v>
      </c>
      <c r="G38" s="37">
        <f>SUM(G37)</f>
        <v>485</v>
      </c>
      <c r="H38" s="118">
        <f>SUM(H36:H37)</f>
        <v>500</v>
      </c>
      <c r="I38" s="118">
        <f>SUM(I36:I37)</f>
        <v>800</v>
      </c>
      <c r="J38" s="61">
        <f>SUM(J36:J37)</f>
        <v>1000</v>
      </c>
      <c r="K38" s="118">
        <f>SUM(K36:K37)</f>
        <v>500</v>
      </c>
      <c r="L38" s="109">
        <f>SUM(L36:L37)</f>
        <v>1100</v>
      </c>
    </row>
    <row r="39" spans="1:12" ht="18.75" x14ac:dyDescent="0.3">
      <c r="A39" s="10"/>
      <c r="B39" s="10"/>
      <c r="C39" s="10"/>
      <c r="D39" s="10"/>
      <c r="E39" s="10"/>
      <c r="F39" s="119"/>
      <c r="G39" s="119"/>
      <c r="H39" s="97"/>
      <c r="I39" s="120"/>
      <c r="J39" s="58"/>
      <c r="K39" s="120"/>
      <c r="L39" s="120"/>
    </row>
    <row r="40" spans="1:12" x14ac:dyDescent="0.25">
      <c r="A40" s="148" t="s">
        <v>28</v>
      </c>
      <c r="B40" s="149"/>
      <c r="C40" s="149"/>
      <c r="D40" s="149"/>
      <c r="E40" s="149"/>
      <c r="F40" s="154" t="s">
        <v>1</v>
      </c>
      <c r="G40" s="154"/>
      <c r="H40" s="112" t="s">
        <v>4</v>
      </c>
      <c r="I40" s="113" t="s">
        <v>3</v>
      </c>
      <c r="J40" s="59" t="s">
        <v>4</v>
      </c>
      <c r="K40" s="112" t="s">
        <v>4</v>
      </c>
      <c r="L40" s="112" t="s">
        <v>4</v>
      </c>
    </row>
    <row r="41" spans="1:12" x14ac:dyDescent="0.25">
      <c r="A41" s="149"/>
      <c r="B41" s="149"/>
      <c r="C41" s="149"/>
      <c r="D41" s="149"/>
      <c r="E41" s="149"/>
      <c r="F41" s="112">
        <v>2016</v>
      </c>
      <c r="G41" s="114">
        <v>2017</v>
      </c>
      <c r="H41" s="114">
        <v>2018</v>
      </c>
      <c r="I41" s="114">
        <v>2018</v>
      </c>
      <c r="J41" s="47">
        <v>2019</v>
      </c>
      <c r="K41" s="112">
        <v>2020</v>
      </c>
      <c r="L41" s="112">
        <v>2020</v>
      </c>
    </row>
    <row r="42" spans="1:12" ht="15.75" thickBot="1" x14ac:dyDescent="0.3">
      <c r="A42" s="151" t="s">
        <v>5</v>
      </c>
      <c r="B42" s="152"/>
      <c r="C42" s="152"/>
      <c r="D42" s="152"/>
      <c r="E42" s="153"/>
      <c r="F42" s="121" t="s">
        <v>6</v>
      </c>
      <c r="G42" s="121" t="s">
        <v>6</v>
      </c>
      <c r="H42" s="121" t="s">
        <v>6</v>
      </c>
      <c r="I42" s="112" t="s">
        <v>6</v>
      </c>
      <c r="J42" s="47" t="s">
        <v>6</v>
      </c>
      <c r="K42" s="121" t="s">
        <v>6</v>
      </c>
      <c r="L42" s="121" t="s">
        <v>6</v>
      </c>
    </row>
    <row r="43" spans="1:12" ht="15.75" thickTop="1" x14ac:dyDescent="0.25">
      <c r="A43" s="140" t="s">
        <v>77</v>
      </c>
      <c r="B43" s="141"/>
      <c r="C43" s="141"/>
      <c r="D43" s="141"/>
      <c r="E43" s="142"/>
      <c r="F43" s="77">
        <v>12342.82</v>
      </c>
      <c r="G43" s="77">
        <v>822.32</v>
      </c>
      <c r="H43" s="77">
        <v>0</v>
      </c>
      <c r="I43" s="70">
        <v>392</v>
      </c>
      <c r="J43" s="49">
        <v>0</v>
      </c>
      <c r="K43" s="77">
        <v>0</v>
      </c>
      <c r="L43" s="77">
        <v>0</v>
      </c>
    </row>
    <row r="44" spans="1:12" x14ac:dyDescent="0.25">
      <c r="A44" s="143" t="s">
        <v>76</v>
      </c>
      <c r="B44" s="144"/>
      <c r="C44" s="144"/>
      <c r="D44" s="144"/>
      <c r="E44" s="145"/>
      <c r="F44" s="70">
        <v>18285.060000000001</v>
      </c>
      <c r="G44" s="11">
        <v>2118.7800000000002</v>
      </c>
      <c r="H44" s="11">
        <v>22297</v>
      </c>
      <c r="I44" s="70">
        <v>3268</v>
      </c>
      <c r="J44" s="49">
        <v>22677</v>
      </c>
      <c r="K44" s="70">
        <v>22000</v>
      </c>
      <c r="L44" s="70">
        <v>22000</v>
      </c>
    </row>
    <row r="45" spans="1:12" x14ac:dyDescent="0.25">
      <c r="A45" s="163" t="s">
        <v>29</v>
      </c>
      <c r="B45" s="135"/>
      <c r="C45" s="135"/>
      <c r="D45" s="135"/>
      <c r="E45" s="136"/>
      <c r="F45" s="70">
        <v>19428.919999999998</v>
      </c>
      <c r="G45" s="70">
        <v>90216.05</v>
      </c>
      <c r="H45" s="70">
        <v>0</v>
      </c>
      <c r="I45" s="70">
        <v>0</v>
      </c>
      <c r="J45" s="49">
        <v>101374</v>
      </c>
      <c r="K45" s="70">
        <v>0</v>
      </c>
      <c r="L45" s="70">
        <v>0</v>
      </c>
    </row>
    <row r="46" spans="1:12" ht="15.75" thickBot="1" x14ac:dyDescent="0.3">
      <c r="A46" s="174" t="s">
        <v>72</v>
      </c>
      <c r="B46" s="174"/>
      <c r="C46" s="174"/>
      <c r="D46" s="174"/>
      <c r="E46" s="175"/>
      <c r="F46" s="122">
        <v>12500</v>
      </c>
      <c r="G46" s="122">
        <v>0</v>
      </c>
      <c r="H46" s="82">
        <v>0</v>
      </c>
      <c r="I46" s="82">
        <v>0</v>
      </c>
      <c r="J46" s="50">
        <v>0</v>
      </c>
      <c r="K46" s="82">
        <v>0</v>
      </c>
      <c r="L46" s="82">
        <v>0</v>
      </c>
    </row>
    <row r="47" spans="1:12" ht="15.75" thickBot="1" x14ac:dyDescent="0.3">
      <c r="A47" s="138" t="s">
        <v>78</v>
      </c>
      <c r="B47" s="171"/>
      <c r="C47" s="171"/>
      <c r="D47" s="171"/>
      <c r="E47" s="172"/>
      <c r="F47" s="95">
        <f>SUM(F43:F46)</f>
        <v>62556.800000000003</v>
      </c>
      <c r="G47" s="95">
        <f>SUM(G42:G46)</f>
        <v>93157.150000000009</v>
      </c>
      <c r="H47" s="95">
        <f>SUM(H43:H45)</f>
        <v>22297</v>
      </c>
      <c r="I47" s="95">
        <f>SUM(I43:I46)</f>
        <v>3660</v>
      </c>
      <c r="J47" s="60">
        <f>SUM(J43:J46)</f>
        <v>124051</v>
      </c>
      <c r="K47" s="95">
        <f>SUM(K43:K46)</f>
        <v>22000</v>
      </c>
      <c r="L47" s="87">
        <f>SUM(L43:L46)</f>
        <v>22000</v>
      </c>
    </row>
    <row r="48" spans="1:12" ht="19.5" thickBot="1" x14ac:dyDescent="0.35">
      <c r="A48" s="161" t="s">
        <v>30</v>
      </c>
      <c r="B48" s="162"/>
      <c r="C48" s="162"/>
      <c r="D48" s="162"/>
      <c r="E48" s="173"/>
      <c r="F48" s="118">
        <f>SUM(F47:F47)</f>
        <v>62556.800000000003</v>
      </c>
      <c r="G48" s="118">
        <f>SUM(G47)</f>
        <v>93157.150000000009</v>
      </c>
      <c r="H48" s="118">
        <f t="shared" ref="H48:K48" si="14">SUM(H47)</f>
        <v>22297</v>
      </c>
      <c r="I48" s="118">
        <f t="shared" ref="I48" si="15">SUM(I47)</f>
        <v>3660</v>
      </c>
      <c r="J48" s="61">
        <f t="shared" si="14"/>
        <v>124051</v>
      </c>
      <c r="K48" s="118">
        <f t="shared" si="14"/>
        <v>22000</v>
      </c>
      <c r="L48" s="109">
        <f t="shared" ref="L48" si="16">SUM(L47)</f>
        <v>22000</v>
      </c>
    </row>
    <row r="49" spans="1:12" ht="21.75" thickBot="1" x14ac:dyDescent="0.4">
      <c r="A49" s="166" t="s">
        <v>31</v>
      </c>
      <c r="B49" s="167"/>
      <c r="C49" s="167"/>
      <c r="D49" s="167"/>
      <c r="E49" s="167"/>
      <c r="F49" s="123">
        <f t="shared" ref="F49" si="17">SUM(F25,F38,F48,)</f>
        <v>981421.89999999991</v>
      </c>
      <c r="G49" s="123">
        <f>SUM(G25+G38+G48)</f>
        <v>1131075.67</v>
      </c>
      <c r="H49" s="123">
        <f t="shared" ref="H49:K49" si="18">SUM(H25,H38,H48,)</f>
        <v>1015405</v>
      </c>
      <c r="I49" s="123">
        <f t="shared" ref="I49" si="19">SUM(I25,I38,I48,)</f>
        <v>1062367</v>
      </c>
      <c r="J49" s="124">
        <f t="shared" si="18"/>
        <v>1168520</v>
      </c>
      <c r="K49" s="123">
        <f t="shared" si="18"/>
        <v>1050385</v>
      </c>
      <c r="L49" s="125">
        <f t="shared" ref="L49" si="20">SUM(L25,L38,L48,)</f>
        <v>1049392</v>
      </c>
    </row>
    <row r="50" spans="1:12" x14ac:dyDescent="0.25">
      <c r="H50" s="35"/>
      <c r="I50" s="35"/>
      <c r="J50" s="35"/>
    </row>
    <row r="51" spans="1:12" x14ac:dyDescent="0.25">
      <c r="H51" s="35"/>
      <c r="I51" s="35"/>
      <c r="J51" s="35"/>
    </row>
    <row r="52" spans="1:12" x14ac:dyDescent="0.25">
      <c r="H52" s="35"/>
      <c r="I52" s="35"/>
      <c r="J52" s="35"/>
    </row>
    <row r="53" spans="1:12" x14ac:dyDescent="0.25">
      <c r="H53" s="35"/>
      <c r="I53" s="35"/>
      <c r="J53" s="35"/>
    </row>
  </sheetData>
  <mergeCells count="40">
    <mergeCell ref="A35:E35"/>
    <mergeCell ref="A36:E36"/>
    <mergeCell ref="A49:E49"/>
    <mergeCell ref="A37:E37"/>
    <mergeCell ref="A38:E38"/>
    <mergeCell ref="A40:E41"/>
    <mergeCell ref="A47:E47"/>
    <mergeCell ref="A48:E48"/>
    <mergeCell ref="A46:E46"/>
    <mergeCell ref="F40:G40"/>
    <mergeCell ref="A42:E42"/>
    <mergeCell ref="A43:E43"/>
    <mergeCell ref="A44:E44"/>
    <mergeCell ref="A45:E45"/>
    <mergeCell ref="A18:E18"/>
    <mergeCell ref="A19:E19"/>
    <mergeCell ref="A20:E20"/>
    <mergeCell ref="A21:E21"/>
    <mergeCell ref="F33:G33"/>
    <mergeCell ref="A22:E22"/>
    <mergeCell ref="A23:E23"/>
    <mergeCell ref="A24:E24"/>
    <mergeCell ref="A25:E25"/>
    <mergeCell ref="A33:E34"/>
    <mergeCell ref="A7:E7"/>
    <mergeCell ref="A1:K2"/>
    <mergeCell ref="A3:E4"/>
    <mergeCell ref="F3:G3"/>
    <mergeCell ref="A5:E5"/>
    <mergeCell ref="A6:E6"/>
    <mergeCell ref="A17:E17"/>
    <mergeCell ref="A8:E8"/>
    <mergeCell ref="A9:E9"/>
    <mergeCell ref="A10:E10"/>
    <mergeCell ref="A11:E11"/>
    <mergeCell ref="A12:E12"/>
    <mergeCell ref="A14:E14"/>
    <mergeCell ref="A15:E15"/>
    <mergeCell ref="A16:E16"/>
    <mergeCell ref="A13:E13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topLeftCell="A12" workbookViewId="0">
      <selection activeCell="G27" sqref="G27"/>
    </sheetView>
  </sheetViews>
  <sheetFormatPr defaultRowHeight="15" x14ac:dyDescent="0.25"/>
  <cols>
    <col min="5" max="5" width="5.42578125" customWidth="1"/>
    <col min="6" max="6" width="11.140625" customWidth="1"/>
    <col min="7" max="7" width="11.85546875" customWidth="1"/>
    <col min="8" max="8" width="12.7109375" customWidth="1"/>
    <col min="9" max="9" width="13" customWidth="1"/>
    <col min="10" max="10" width="12.7109375" customWidth="1"/>
    <col min="11" max="11" width="13" customWidth="1"/>
    <col min="12" max="12" width="12.85546875" customWidth="1"/>
  </cols>
  <sheetData>
    <row r="1" spans="1:12" x14ac:dyDescent="0.25">
      <c r="A1" s="147" t="s">
        <v>71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x14ac:dyDescent="0.2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x14ac:dyDescent="0.25">
      <c r="A3" s="148" t="s">
        <v>32</v>
      </c>
      <c r="B3" s="149"/>
      <c r="C3" s="149"/>
      <c r="D3" s="149"/>
      <c r="E3" s="149"/>
      <c r="F3" s="150" t="s">
        <v>1</v>
      </c>
      <c r="G3" s="150"/>
      <c r="H3" s="2" t="s">
        <v>2</v>
      </c>
      <c r="I3" s="3" t="s">
        <v>3</v>
      </c>
      <c r="J3" s="52" t="s">
        <v>4</v>
      </c>
      <c r="K3" s="1" t="s">
        <v>4</v>
      </c>
      <c r="L3" s="2" t="s">
        <v>4</v>
      </c>
    </row>
    <row r="4" spans="1:12" ht="15.75" thickBot="1" x14ac:dyDescent="0.3">
      <c r="A4" s="179"/>
      <c r="B4" s="179"/>
      <c r="C4" s="179"/>
      <c r="D4" s="179"/>
      <c r="E4" s="179"/>
      <c r="F4" s="33">
        <v>2016</v>
      </c>
      <c r="G4" s="24">
        <v>2017</v>
      </c>
      <c r="H4" s="24">
        <v>2018</v>
      </c>
      <c r="I4" s="24">
        <v>2018</v>
      </c>
      <c r="J4" s="47">
        <v>2019</v>
      </c>
      <c r="K4" s="33">
        <v>2020</v>
      </c>
      <c r="L4" s="33">
        <v>2021</v>
      </c>
    </row>
    <row r="5" spans="1:12" ht="15.75" thickTop="1" x14ac:dyDescent="0.25">
      <c r="A5" s="180" t="s">
        <v>5</v>
      </c>
      <c r="B5" s="181"/>
      <c r="C5" s="181"/>
      <c r="D5" s="181"/>
      <c r="E5" s="182"/>
      <c r="F5" s="33" t="s">
        <v>6</v>
      </c>
      <c r="G5" s="33" t="s">
        <v>6</v>
      </c>
      <c r="H5" s="24" t="s">
        <v>6</v>
      </c>
      <c r="I5" s="33" t="s">
        <v>6</v>
      </c>
      <c r="J5" s="47" t="s">
        <v>6</v>
      </c>
      <c r="K5" s="33" t="s">
        <v>6</v>
      </c>
      <c r="L5" s="33" t="s">
        <v>6</v>
      </c>
    </row>
    <row r="6" spans="1:12" x14ac:dyDescent="0.25">
      <c r="A6" s="183" t="s">
        <v>33</v>
      </c>
      <c r="B6" s="183"/>
      <c r="C6" s="183"/>
      <c r="D6" s="183"/>
      <c r="E6" s="183"/>
      <c r="F6" s="11">
        <v>81663.289999999994</v>
      </c>
      <c r="G6" s="127">
        <v>68270.58</v>
      </c>
      <c r="H6" s="11">
        <v>82035</v>
      </c>
      <c r="I6" s="11">
        <v>86500</v>
      </c>
      <c r="J6" s="51">
        <v>90500</v>
      </c>
      <c r="K6" s="11">
        <v>90950</v>
      </c>
      <c r="L6" s="11">
        <v>90990</v>
      </c>
    </row>
    <row r="7" spans="1:12" x14ac:dyDescent="0.25">
      <c r="A7" s="12" t="s">
        <v>34</v>
      </c>
      <c r="B7" s="13"/>
      <c r="C7" s="13"/>
      <c r="D7" s="13"/>
      <c r="E7" s="14"/>
      <c r="F7" s="11">
        <v>3339.39</v>
      </c>
      <c r="G7" s="127">
        <v>2625.98</v>
      </c>
      <c r="H7" s="11">
        <v>4379</v>
      </c>
      <c r="I7" s="11">
        <v>4200</v>
      </c>
      <c r="J7" s="51">
        <v>5050</v>
      </c>
      <c r="K7" s="11">
        <v>5060</v>
      </c>
      <c r="L7" s="11">
        <v>5100</v>
      </c>
    </row>
    <row r="8" spans="1:12" x14ac:dyDescent="0.25">
      <c r="A8" s="176" t="s">
        <v>35</v>
      </c>
      <c r="B8" s="177"/>
      <c r="C8" s="177"/>
      <c r="D8" s="177"/>
      <c r="E8" s="178"/>
      <c r="F8" s="9">
        <v>4204.66</v>
      </c>
      <c r="G8" s="127">
        <v>3800.78</v>
      </c>
      <c r="H8" s="9">
        <v>4594</v>
      </c>
      <c r="I8" s="9">
        <v>4500</v>
      </c>
      <c r="J8" s="51">
        <v>5200</v>
      </c>
      <c r="K8" s="9">
        <v>5300</v>
      </c>
      <c r="L8" s="9">
        <v>5450</v>
      </c>
    </row>
    <row r="9" spans="1:12" x14ac:dyDescent="0.25">
      <c r="A9" s="176" t="s">
        <v>36</v>
      </c>
      <c r="B9" s="177"/>
      <c r="C9" s="177"/>
      <c r="D9" s="177"/>
      <c r="E9" s="178"/>
      <c r="F9" s="9">
        <v>4018.43</v>
      </c>
      <c r="G9" s="127">
        <v>3368.79</v>
      </c>
      <c r="H9" s="9">
        <v>4425</v>
      </c>
      <c r="I9" s="9">
        <v>4425</v>
      </c>
      <c r="J9" s="51">
        <v>5100</v>
      </c>
      <c r="K9" s="9">
        <v>5200</v>
      </c>
      <c r="L9" s="9">
        <v>5340</v>
      </c>
    </row>
    <row r="10" spans="1:12" x14ac:dyDescent="0.25">
      <c r="A10" s="176" t="s">
        <v>37</v>
      </c>
      <c r="B10" s="177"/>
      <c r="C10" s="177"/>
      <c r="D10" s="177"/>
      <c r="E10" s="178"/>
      <c r="F10" s="9">
        <v>22082.16</v>
      </c>
      <c r="G10" s="127">
        <v>18650.12</v>
      </c>
      <c r="H10" s="9">
        <v>23580</v>
      </c>
      <c r="I10" s="9">
        <v>22570</v>
      </c>
      <c r="J10" s="51">
        <v>25950</v>
      </c>
      <c r="K10" s="9">
        <v>26120</v>
      </c>
      <c r="L10" s="9">
        <v>26820</v>
      </c>
    </row>
    <row r="11" spans="1:12" x14ac:dyDescent="0.25">
      <c r="A11" s="176" t="s">
        <v>38</v>
      </c>
      <c r="B11" s="177"/>
      <c r="C11" s="177"/>
      <c r="D11" s="177"/>
      <c r="E11" s="178"/>
      <c r="F11" s="9">
        <v>597.6</v>
      </c>
      <c r="G11" s="127">
        <v>507.96</v>
      </c>
      <c r="H11" s="9">
        <v>600</v>
      </c>
      <c r="I11" s="9">
        <v>600</v>
      </c>
      <c r="J11" s="51">
        <v>600</v>
      </c>
      <c r="K11" s="9">
        <v>600</v>
      </c>
      <c r="L11" s="9">
        <v>600</v>
      </c>
    </row>
    <row r="12" spans="1:12" x14ac:dyDescent="0.25">
      <c r="A12" s="176" t="s">
        <v>39</v>
      </c>
      <c r="B12" s="177"/>
      <c r="C12" s="177"/>
      <c r="D12" s="177"/>
      <c r="E12" s="178"/>
      <c r="F12" s="9">
        <v>364.78</v>
      </c>
      <c r="G12" s="127">
        <v>114.89</v>
      </c>
      <c r="H12" s="9">
        <v>430</v>
      </c>
      <c r="I12" s="9">
        <v>430</v>
      </c>
      <c r="J12" s="51">
        <v>430</v>
      </c>
      <c r="K12" s="9">
        <v>430</v>
      </c>
      <c r="L12" s="9">
        <v>430</v>
      </c>
    </row>
    <row r="13" spans="1:12" x14ac:dyDescent="0.25">
      <c r="A13" s="176" t="s">
        <v>40</v>
      </c>
      <c r="B13" s="177"/>
      <c r="C13" s="177"/>
      <c r="D13" s="177"/>
      <c r="E13" s="178"/>
      <c r="F13" s="9">
        <v>18250.060000000001</v>
      </c>
      <c r="G13" s="127">
        <v>13738.59</v>
      </c>
      <c r="H13" s="9">
        <v>18050</v>
      </c>
      <c r="I13" s="9">
        <v>15510</v>
      </c>
      <c r="J13" s="51">
        <v>18309</v>
      </c>
      <c r="K13" s="9">
        <v>18420</v>
      </c>
      <c r="L13" s="9">
        <v>18650</v>
      </c>
    </row>
    <row r="14" spans="1:12" x14ac:dyDescent="0.25">
      <c r="A14" s="176" t="s">
        <v>41</v>
      </c>
      <c r="B14" s="177"/>
      <c r="C14" s="177"/>
      <c r="D14" s="177"/>
      <c r="E14" s="178"/>
      <c r="F14" s="9">
        <v>18578.560000000001</v>
      </c>
      <c r="G14" s="127">
        <v>30693.96</v>
      </c>
      <c r="H14" s="9">
        <v>35070</v>
      </c>
      <c r="I14" s="9">
        <v>32500</v>
      </c>
      <c r="J14" s="51">
        <v>32540</v>
      </c>
      <c r="K14" s="9">
        <v>33120</v>
      </c>
      <c r="L14" s="9">
        <v>34800</v>
      </c>
    </row>
    <row r="15" spans="1:12" x14ac:dyDescent="0.25">
      <c r="A15" s="185" t="s">
        <v>42</v>
      </c>
      <c r="B15" s="185"/>
      <c r="C15" s="185"/>
      <c r="D15" s="185"/>
      <c r="E15" s="185"/>
      <c r="F15" s="11">
        <v>4670.54</v>
      </c>
      <c r="G15" s="127">
        <v>5736.64</v>
      </c>
      <c r="H15" s="11">
        <v>9645</v>
      </c>
      <c r="I15" s="11">
        <v>6350</v>
      </c>
      <c r="J15" s="51">
        <v>9600</v>
      </c>
      <c r="K15" s="11">
        <v>11540</v>
      </c>
      <c r="L15" s="11">
        <v>12840</v>
      </c>
    </row>
    <row r="16" spans="1:12" x14ac:dyDescent="0.25">
      <c r="A16" s="176" t="s">
        <v>43</v>
      </c>
      <c r="B16" s="177"/>
      <c r="C16" s="177"/>
      <c r="D16" s="177"/>
      <c r="E16" s="178"/>
      <c r="F16" s="9">
        <v>8942.65</v>
      </c>
      <c r="G16" s="127">
        <v>10294.969999999999</v>
      </c>
      <c r="H16" s="9">
        <v>31277</v>
      </c>
      <c r="I16" s="9">
        <v>11500</v>
      </c>
      <c r="J16" s="51">
        <v>25200</v>
      </c>
      <c r="K16" s="9">
        <v>28725</v>
      </c>
      <c r="L16" s="9">
        <v>27700</v>
      </c>
    </row>
    <row r="17" spans="1:13" x14ac:dyDescent="0.25">
      <c r="A17" s="176" t="s">
        <v>44</v>
      </c>
      <c r="B17" s="177"/>
      <c r="C17" s="177"/>
      <c r="D17" s="177"/>
      <c r="E17" s="178"/>
      <c r="F17" s="9">
        <v>653.29999999999995</v>
      </c>
      <c r="G17" s="127">
        <v>735.24</v>
      </c>
      <c r="H17" s="9">
        <v>2000</v>
      </c>
      <c r="I17" s="9">
        <v>2000</v>
      </c>
      <c r="J17" s="51">
        <v>2000</v>
      </c>
      <c r="K17" s="9">
        <v>2500</v>
      </c>
      <c r="L17" s="9">
        <v>2600</v>
      </c>
    </row>
    <row r="18" spans="1:13" x14ac:dyDescent="0.25">
      <c r="A18" s="176" t="s">
        <v>45</v>
      </c>
      <c r="B18" s="177"/>
      <c r="C18" s="177"/>
      <c r="D18" s="177"/>
      <c r="E18" s="178"/>
      <c r="F18" s="9">
        <v>57162.2</v>
      </c>
      <c r="G18" s="127">
        <v>56891.43</v>
      </c>
      <c r="H18" s="9">
        <v>69520</v>
      </c>
      <c r="I18" s="9">
        <v>62300</v>
      </c>
      <c r="J18" s="51">
        <v>66095</v>
      </c>
      <c r="K18" s="9">
        <v>70925</v>
      </c>
      <c r="L18" s="9">
        <v>72720</v>
      </c>
    </row>
    <row r="19" spans="1:13" x14ac:dyDescent="0.25">
      <c r="A19" s="176" t="s">
        <v>46</v>
      </c>
      <c r="B19" s="177"/>
      <c r="C19" s="177"/>
      <c r="D19" s="177"/>
      <c r="E19" s="178"/>
      <c r="F19" s="9">
        <v>1734.65</v>
      </c>
      <c r="G19" s="127">
        <v>2901.15</v>
      </c>
      <c r="H19" s="9">
        <v>2902</v>
      </c>
      <c r="I19" s="9">
        <v>2315</v>
      </c>
      <c r="J19" s="51">
        <v>2350</v>
      </c>
      <c r="K19" s="9">
        <v>2350</v>
      </c>
      <c r="L19" s="9">
        <v>2902</v>
      </c>
    </row>
    <row r="20" spans="1:13" x14ac:dyDescent="0.25">
      <c r="A20" s="176" t="s">
        <v>47</v>
      </c>
      <c r="B20" s="177"/>
      <c r="C20" s="177"/>
      <c r="D20" s="177"/>
      <c r="E20" s="178"/>
      <c r="F20" s="9">
        <v>3820.47</v>
      </c>
      <c r="G20" s="127">
        <v>3429.61</v>
      </c>
      <c r="H20" s="9">
        <v>4510</v>
      </c>
      <c r="I20" s="9">
        <v>9170</v>
      </c>
      <c r="J20" s="51">
        <v>8045</v>
      </c>
      <c r="K20" s="9">
        <v>8545</v>
      </c>
      <c r="L20" s="9">
        <v>7150</v>
      </c>
    </row>
    <row r="21" spans="1:13" x14ac:dyDescent="0.25">
      <c r="A21" s="176" t="s">
        <v>48</v>
      </c>
      <c r="B21" s="177"/>
      <c r="C21" s="177"/>
      <c r="D21" s="177"/>
      <c r="E21" s="178"/>
      <c r="F21" s="9">
        <v>1200</v>
      </c>
      <c r="G21" s="127">
        <v>0</v>
      </c>
      <c r="H21" s="9">
        <v>2000</v>
      </c>
      <c r="I21" s="9">
        <v>2500</v>
      </c>
      <c r="J21" s="51">
        <v>2500</v>
      </c>
      <c r="K21" s="9">
        <v>2000</v>
      </c>
      <c r="L21" s="9">
        <v>2200</v>
      </c>
    </row>
    <row r="22" spans="1:13" ht="15.75" thickBot="1" x14ac:dyDescent="0.3">
      <c r="A22" s="186" t="s">
        <v>49</v>
      </c>
      <c r="B22" s="187"/>
      <c r="C22" s="187"/>
      <c r="D22" s="187"/>
      <c r="E22" s="188"/>
      <c r="F22" s="36">
        <v>4773.8100000000004</v>
      </c>
      <c r="G22" s="128">
        <v>4180.97</v>
      </c>
      <c r="H22" s="36">
        <v>4500</v>
      </c>
      <c r="I22" s="36">
        <v>4500</v>
      </c>
      <c r="J22" s="53">
        <v>4500</v>
      </c>
      <c r="K22" s="36">
        <v>4500</v>
      </c>
      <c r="L22" s="36">
        <v>4500</v>
      </c>
    </row>
    <row r="23" spans="1:13" ht="19.5" thickBot="1" x14ac:dyDescent="0.35">
      <c r="A23" s="189" t="s">
        <v>50</v>
      </c>
      <c r="B23" s="190"/>
      <c r="C23" s="190"/>
      <c r="D23" s="190"/>
      <c r="E23" s="191"/>
      <c r="F23" s="15">
        <f t="shared" ref="F23" si="0">SUM(F6:F22)</f>
        <v>236056.55</v>
      </c>
      <c r="G23" s="8">
        <f>SUM(G6:G22)</f>
        <v>225941.65999999997</v>
      </c>
      <c r="H23" s="15">
        <f t="shared" ref="H23" si="1">SUM(H6:H22)</f>
        <v>299517</v>
      </c>
      <c r="I23" s="15">
        <f t="shared" ref="I23:L23" si="2">SUM(I6:I22)</f>
        <v>271870</v>
      </c>
      <c r="J23" s="54">
        <f t="shared" ref="J23:K23" si="3">SUM(J6:J22)</f>
        <v>303969</v>
      </c>
      <c r="K23" s="15">
        <f t="shared" si="3"/>
        <v>316285</v>
      </c>
      <c r="L23" s="42">
        <f t="shared" si="2"/>
        <v>320792</v>
      </c>
    </row>
    <row r="24" spans="1:13" ht="19.5" thickBot="1" x14ac:dyDescent="0.35">
      <c r="A24" s="192" t="s">
        <v>51</v>
      </c>
      <c r="B24" s="193"/>
      <c r="C24" s="193"/>
      <c r="D24" s="193"/>
      <c r="E24" s="193"/>
      <c r="F24" s="15">
        <f>SUM(F25:F28)</f>
        <v>521677.19999999995</v>
      </c>
      <c r="G24" s="8">
        <v>610321.86</v>
      </c>
      <c r="H24" s="15">
        <f t="shared" ref="H24" si="4">SUM(H25:H28)</f>
        <v>634670</v>
      </c>
      <c r="I24" s="15">
        <f t="shared" ref="I24" si="5">SUM(I25:I28)</f>
        <v>654650</v>
      </c>
      <c r="J24" s="54">
        <f t="shared" ref="J24" si="6">SUM(J25:J28)</f>
        <v>670339</v>
      </c>
      <c r="K24" s="15">
        <f>SUM(K25:K28)</f>
        <v>656000</v>
      </c>
      <c r="L24" s="42">
        <f>SUM(L25:L28)</f>
        <v>656500</v>
      </c>
    </row>
    <row r="25" spans="1:13" x14ac:dyDescent="0.25">
      <c r="A25" s="184" t="s">
        <v>52</v>
      </c>
      <c r="B25" s="174"/>
      <c r="C25" s="174"/>
      <c r="D25" s="174"/>
      <c r="E25" s="175"/>
      <c r="F25" s="43">
        <v>149249.32</v>
      </c>
      <c r="G25" s="72">
        <v>168749.36</v>
      </c>
      <c r="H25" s="5">
        <v>192670</v>
      </c>
      <c r="I25" s="5">
        <v>192670</v>
      </c>
      <c r="J25" s="48">
        <v>207339</v>
      </c>
      <c r="K25" s="5">
        <v>212000</v>
      </c>
      <c r="L25" s="5">
        <v>212500</v>
      </c>
    </row>
    <row r="26" spans="1:13" x14ac:dyDescent="0.25">
      <c r="A26" s="184" t="s">
        <v>53</v>
      </c>
      <c r="B26" s="174"/>
      <c r="C26" s="174"/>
      <c r="D26" s="174"/>
      <c r="E26" s="175"/>
      <c r="F26" s="40">
        <v>361645.68</v>
      </c>
      <c r="G26" s="74">
        <v>703746.96</v>
      </c>
      <c r="H26" s="9">
        <v>397000</v>
      </c>
      <c r="I26" s="41">
        <v>416980</v>
      </c>
      <c r="J26" s="49">
        <v>418000</v>
      </c>
      <c r="K26" s="6">
        <v>399000</v>
      </c>
      <c r="L26" s="6">
        <v>399000</v>
      </c>
    </row>
    <row r="27" spans="1:13" x14ac:dyDescent="0.25">
      <c r="A27" s="184" t="s">
        <v>54</v>
      </c>
      <c r="B27" s="174"/>
      <c r="C27" s="174"/>
      <c r="D27" s="174"/>
      <c r="E27" s="175"/>
      <c r="F27" s="40">
        <v>8657.2900000000009</v>
      </c>
      <c r="G27" s="74">
        <v>36203.269999999997</v>
      </c>
      <c r="H27" s="6">
        <v>45000</v>
      </c>
      <c r="I27" s="6">
        <v>45000</v>
      </c>
      <c r="J27" s="49">
        <v>45000</v>
      </c>
      <c r="K27" s="6">
        <v>45000</v>
      </c>
      <c r="L27" s="6">
        <v>45000</v>
      </c>
    </row>
    <row r="28" spans="1:13" ht="15.75" thickBot="1" x14ac:dyDescent="0.3">
      <c r="A28" s="184" t="s">
        <v>55</v>
      </c>
      <c r="B28" s="174"/>
      <c r="C28" s="174"/>
      <c r="D28" s="174"/>
      <c r="E28" s="175"/>
      <c r="F28" s="44">
        <v>2124.91</v>
      </c>
      <c r="G28" s="73">
        <v>1622.27</v>
      </c>
      <c r="H28" s="7">
        <v>0</v>
      </c>
      <c r="I28" s="7">
        <v>0</v>
      </c>
      <c r="J28" s="50">
        <v>0</v>
      </c>
      <c r="K28" s="7">
        <v>0</v>
      </c>
      <c r="L28" s="7">
        <v>0</v>
      </c>
    </row>
    <row r="29" spans="1:13" ht="19.5" thickBot="1" x14ac:dyDescent="0.35">
      <c r="A29" s="30" t="s">
        <v>56</v>
      </c>
      <c r="B29" s="17"/>
      <c r="C29" s="17"/>
      <c r="D29" s="17"/>
      <c r="E29" s="39"/>
      <c r="F29" s="18">
        <f t="shared" ref="F29" si="7">SUM(F23:F24)</f>
        <v>757733.75</v>
      </c>
      <c r="G29" s="37">
        <f>SUM(G23:G24)</f>
        <v>836263.52</v>
      </c>
      <c r="H29" s="18">
        <f t="shared" ref="H29" si="8">SUM(H23:H24)</f>
        <v>934187</v>
      </c>
      <c r="I29" s="18">
        <f t="shared" ref="I29:L29" si="9">SUM(I23:I24)</f>
        <v>926520</v>
      </c>
      <c r="J29" s="55">
        <f t="shared" ref="J29:K29" si="10">SUM(J23:J24)</f>
        <v>974308</v>
      </c>
      <c r="K29" s="18">
        <f t="shared" si="10"/>
        <v>972285</v>
      </c>
      <c r="L29" s="19">
        <f t="shared" si="9"/>
        <v>977292</v>
      </c>
    </row>
    <row r="30" spans="1:13" s="23" customFormat="1" ht="18.75" x14ac:dyDescent="0.3">
      <c r="A30" s="22"/>
      <c r="B30" s="22"/>
      <c r="C30" s="22"/>
      <c r="D30" s="22"/>
      <c r="E30" s="22"/>
      <c r="F30" s="21"/>
      <c r="G30" s="21"/>
      <c r="H30" s="21"/>
      <c r="I30" s="21"/>
      <c r="J30" s="21"/>
      <c r="K30" s="21"/>
      <c r="L30" s="21"/>
    </row>
    <row r="31" spans="1:13" s="23" customFormat="1" ht="18.75" x14ac:dyDescent="0.3">
      <c r="A31" s="22"/>
      <c r="B31" s="22"/>
      <c r="C31" s="22"/>
      <c r="D31" s="22"/>
      <c r="E31" s="22"/>
      <c r="F31" s="21"/>
      <c r="G31" s="21"/>
      <c r="H31" s="21"/>
      <c r="I31" s="21"/>
      <c r="J31" s="21"/>
      <c r="K31" s="21"/>
      <c r="L31" s="21"/>
      <c r="M31" s="38"/>
    </row>
    <row r="32" spans="1:13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2" x14ac:dyDescent="0.25">
      <c r="A33" s="194" t="s">
        <v>57</v>
      </c>
      <c r="B33" s="195"/>
      <c r="C33" s="195"/>
      <c r="D33" s="195"/>
      <c r="E33" s="196"/>
      <c r="F33" s="200" t="s">
        <v>1</v>
      </c>
      <c r="G33" s="201"/>
      <c r="H33" s="33" t="s">
        <v>2</v>
      </c>
      <c r="I33" s="3" t="s">
        <v>3</v>
      </c>
      <c r="J33" s="47" t="s">
        <v>4</v>
      </c>
      <c r="K33" s="1" t="s">
        <v>4</v>
      </c>
      <c r="L33" s="33" t="s">
        <v>4</v>
      </c>
    </row>
    <row r="34" spans="1:12" ht="15.75" thickBot="1" x14ac:dyDescent="0.3">
      <c r="A34" s="197"/>
      <c r="B34" s="198"/>
      <c r="C34" s="198"/>
      <c r="D34" s="198"/>
      <c r="E34" s="199"/>
      <c r="F34" s="33">
        <v>2016</v>
      </c>
      <c r="G34" s="24">
        <v>2017</v>
      </c>
      <c r="H34" s="24">
        <v>2018</v>
      </c>
      <c r="I34" s="24">
        <v>2018</v>
      </c>
      <c r="J34" s="47">
        <v>2019</v>
      </c>
      <c r="K34" s="33">
        <v>2020</v>
      </c>
      <c r="L34" s="33">
        <v>2021</v>
      </c>
    </row>
    <row r="35" spans="1:12" ht="15.75" thickTop="1" x14ac:dyDescent="0.25">
      <c r="A35" s="180" t="s">
        <v>5</v>
      </c>
      <c r="B35" s="181"/>
      <c r="C35" s="181"/>
      <c r="D35" s="181"/>
      <c r="E35" s="182"/>
      <c r="F35" s="33" t="s">
        <v>6</v>
      </c>
      <c r="G35" s="33" t="s">
        <v>6</v>
      </c>
      <c r="H35" s="33" t="s">
        <v>6</v>
      </c>
      <c r="I35" s="33" t="s">
        <v>6</v>
      </c>
      <c r="J35" s="47" t="s">
        <v>6</v>
      </c>
      <c r="K35" s="33" t="s">
        <v>6</v>
      </c>
      <c r="L35" s="2" t="s">
        <v>6</v>
      </c>
    </row>
    <row r="36" spans="1:12" x14ac:dyDescent="0.25">
      <c r="A36" s="140" t="s">
        <v>58</v>
      </c>
      <c r="B36" s="141"/>
      <c r="C36" s="141"/>
      <c r="D36" s="141"/>
      <c r="E36" s="142"/>
      <c r="F36" s="11">
        <v>0</v>
      </c>
      <c r="G36" s="70">
        <v>2750</v>
      </c>
      <c r="H36" s="70">
        <v>1588</v>
      </c>
      <c r="I36" s="70">
        <v>12200</v>
      </c>
      <c r="J36" s="49">
        <v>10374</v>
      </c>
      <c r="K36" s="77">
        <v>5000</v>
      </c>
      <c r="L36" s="77">
        <v>5000</v>
      </c>
    </row>
    <row r="37" spans="1:12" x14ac:dyDescent="0.25">
      <c r="A37" s="143" t="s">
        <v>75</v>
      </c>
      <c r="B37" s="144"/>
      <c r="C37" s="144"/>
      <c r="D37" s="144"/>
      <c r="E37" s="145"/>
      <c r="F37" s="11">
        <v>0</v>
      </c>
      <c r="G37" s="70">
        <v>11516.4</v>
      </c>
      <c r="H37" s="70">
        <v>24000</v>
      </c>
      <c r="I37" s="70">
        <v>24000</v>
      </c>
      <c r="J37" s="49">
        <v>24000</v>
      </c>
      <c r="K37" s="77">
        <v>12100</v>
      </c>
      <c r="L37" s="77">
        <v>12100</v>
      </c>
    </row>
    <row r="38" spans="1:12" x14ac:dyDescent="0.25">
      <c r="A38" s="143" t="s">
        <v>59</v>
      </c>
      <c r="B38" s="144"/>
      <c r="C38" s="144"/>
      <c r="D38" s="144"/>
      <c r="E38" s="145"/>
      <c r="F38" s="70">
        <v>2022</v>
      </c>
      <c r="G38" s="70">
        <v>8129.28</v>
      </c>
      <c r="H38" s="70">
        <v>4300</v>
      </c>
      <c r="I38" s="70">
        <v>22899</v>
      </c>
      <c r="J38" s="49">
        <v>55838</v>
      </c>
      <c r="K38" s="70">
        <v>10000</v>
      </c>
      <c r="L38" s="70">
        <v>8000</v>
      </c>
    </row>
    <row r="39" spans="1:12" x14ac:dyDescent="0.25">
      <c r="A39" s="143" t="s">
        <v>69</v>
      </c>
      <c r="B39" s="144"/>
      <c r="C39" s="144"/>
      <c r="D39" s="144"/>
      <c r="E39" s="145"/>
      <c r="F39" s="70">
        <v>15250</v>
      </c>
      <c r="G39" s="70">
        <v>0</v>
      </c>
      <c r="H39" s="70">
        <v>0</v>
      </c>
      <c r="I39" s="70">
        <v>0</v>
      </c>
      <c r="J39" s="49">
        <v>0</v>
      </c>
      <c r="K39" s="70">
        <v>0</v>
      </c>
      <c r="L39" s="70">
        <v>0</v>
      </c>
    </row>
    <row r="40" spans="1:12" x14ac:dyDescent="0.25">
      <c r="A40" s="143" t="s">
        <v>60</v>
      </c>
      <c r="B40" s="144"/>
      <c r="C40" s="144"/>
      <c r="D40" s="144"/>
      <c r="E40" s="145"/>
      <c r="F40" s="70">
        <v>2783.33</v>
      </c>
      <c r="G40" s="70">
        <v>11689</v>
      </c>
      <c r="H40" s="70">
        <v>2000</v>
      </c>
      <c r="I40" s="70">
        <v>10000</v>
      </c>
      <c r="J40" s="49">
        <v>15000</v>
      </c>
      <c r="K40" s="70">
        <v>3000</v>
      </c>
      <c r="L40" s="70">
        <v>3000</v>
      </c>
    </row>
    <row r="41" spans="1:12" x14ac:dyDescent="0.25">
      <c r="A41" s="143" t="s">
        <v>61</v>
      </c>
      <c r="B41" s="144"/>
      <c r="C41" s="144"/>
      <c r="D41" s="144"/>
      <c r="E41" s="145"/>
      <c r="F41" s="70">
        <v>41832.17</v>
      </c>
      <c r="G41" s="70">
        <v>110574.42</v>
      </c>
      <c r="H41" s="70">
        <v>31330</v>
      </c>
      <c r="I41" s="70">
        <v>24000</v>
      </c>
      <c r="J41" s="49">
        <v>65000</v>
      </c>
      <c r="K41" s="70">
        <v>20000</v>
      </c>
      <c r="L41" s="70">
        <v>18000</v>
      </c>
    </row>
    <row r="42" spans="1:12" x14ac:dyDescent="0.25">
      <c r="A42" s="204" t="s">
        <v>70</v>
      </c>
      <c r="B42" s="204"/>
      <c r="C42" s="204"/>
      <c r="D42" s="204"/>
      <c r="E42" s="204"/>
      <c r="F42" s="70">
        <v>382</v>
      </c>
      <c r="G42" s="70">
        <v>980</v>
      </c>
      <c r="H42" s="70">
        <v>0</v>
      </c>
      <c r="I42" s="70">
        <v>0</v>
      </c>
      <c r="J42" s="49">
        <v>5000</v>
      </c>
      <c r="K42" s="70">
        <v>10000</v>
      </c>
      <c r="L42" s="70">
        <v>8000</v>
      </c>
    </row>
    <row r="43" spans="1:12" x14ac:dyDescent="0.25">
      <c r="A43" s="204" t="s">
        <v>81</v>
      </c>
      <c r="B43" s="204"/>
      <c r="C43" s="204"/>
      <c r="D43" s="204"/>
      <c r="E43" s="204"/>
      <c r="F43" s="70">
        <v>0</v>
      </c>
      <c r="G43" s="70">
        <v>0</v>
      </c>
      <c r="H43" s="70">
        <v>0</v>
      </c>
      <c r="I43" s="70">
        <v>901</v>
      </c>
      <c r="J43" s="49">
        <v>1000</v>
      </c>
      <c r="K43" s="70"/>
      <c r="L43" s="70"/>
    </row>
    <row r="44" spans="1:12" ht="15.75" thickBot="1" x14ac:dyDescent="0.3">
      <c r="A44" s="202" t="s">
        <v>68</v>
      </c>
      <c r="B44" s="202"/>
      <c r="C44" s="202"/>
      <c r="D44" s="202"/>
      <c r="E44" s="203"/>
      <c r="F44" s="29">
        <v>2756.92</v>
      </c>
      <c r="G44" s="122">
        <v>0</v>
      </c>
      <c r="H44" s="122">
        <v>0</v>
      </c>
      <c r="I44" s="122">
        <v>0</v>
      </c>
      <c r="J44" s="71">
        <v>0</v>
      </c>
      <c r="K44" s="122">
        <v>0</v>
      </c>
      <c r="L44" s="122">
        <v>0</v>
      </c>
    </row>
    <row r="45" spans="1:12" ht="19.5" thickBot="1" x14ac:dyDescent="0.35">
      <c r="A45" s="16" t="s">
        <v>62</v>
      </c>
      <c r="B45" s="17"/>
      <c r="C45" s="17"/>
      <c r="D45" s="17"/>
      <c r="E45" s="39"/>
      <c r="F45" s="104">
        <f t="shared" ref="F45:H45" si="11">SUM(F36:F44)</f>
        <v>65026.42</v>
      </c>
      <c r="G45" s="118">
        <f>SUM(G36:G44)</f>
        <v>145639.1</v>
      </c>
      <c r="H45" s="118">
        <f t="shared" si="11"/>
        <v>63218</v>
      </c>
      <c r="I45" s="118">
        <f t="shared" ref="I45:L45" si="12">SUM(I36:I44)</f>
        <v>94000</v>
      </c>
      <c r="J45" s="61">
        <f t="shared" ref="J45:K45" si="13">SUM(J36:J44)</f>
        <v>176212</v>
      </c>
      <c r="K45" s="118">
        <f t="shared" si="13"/>
        <v>60100</v>
      </c>
      <c r="L45" s="109">
        <f t="shared" si="12"/>
        <v>54100</v>
      </c>
    </row>
    <row r="46" spans="1:12" x14ac:dyDescent="0.25">
      <c r="F46" s="129"/>
      <c r="G46" s="129"/>
      <c r="H46" s="129"/>
      <c r="I46" s="129"/>
      <c r="J46" s="56"/>
      <c r="K46" s="129"/>
      <c r="L46" s="129"/>
    </row>
    <row r="47" spans="1:12" x14ac:dyDescent="0.25">
      <c r="A47" s="148" t="s">
        <v>63</v>
      </c>
      <c r="B47" s="149"/>
      <c r="C47" s="149"/>
      <c r="D47" s="149"/>
      <c r="E47" s="149"/>
      <c r="F47" s="154" t="s">
        <v>1</v>
      </c>
      <c r="G47" s="154"/>
      <c r="H47" s="130" t="s">
        <v>2</v>
      </c>
      <c r="I47" s="112" t="s">
        <v>3</v>
      </c>
      <c r="J47" s="47" t="s">
        <v>4</v>
      </c>
      <c r="K47" s="112" t="s">
        <v>4</v>
      </c>
      <c r="L47" s="112" t="s">
        <v>4</v>
      </c>
    </row>
    <row r="48" spans="1:12" ht="15.75" thickBot="1" x14ac:dyDescent="0.3">
      <c r="A48" s="179"/>
      <c r="B48" s="179"/>
      <c r="C48" s="179"/>
      <c r="D48" s="179"/>
      <c r="E48" s="179"/>
      <c r="F48" s="112">
        <v>2016</v>
      </c>
      <c r="G48" s="114">
        <v>2017</v>
      </c>
      <c r="H48" s="131">
        <v>2018</v>
      </c>
      <c r="I48" s="114">
        <v>2018</v>
      </c>
      <c r="J48" s="47">
        <v>2019</v>
      </c>
      <c r="K48" s="112">
        <v>2020</v>
      </c>
      <c r="L48" s="112">
        <v>2021</v>
      </c>
    </row>
    <row r="49" spans="1:14" ht="15.75" thickTop="1" x14ac:dyDescent="0.25">
      <c r="A49" s="180" t="s">
        <v>5</v>
      </c>
      <c r="B49" s="181"/>
      <c r="C49" s="181"/>
      <c r="D49" s="181"/>
      <c r="E49" s="182"/>
      <c r="F49" s="112" t="s">
        <v>6</v>
      </c>
      <c r="G49" s="112" t="s">
        <v>6</v>
      </c>
      <c r="H49" s="130" t="s">
        <v>6</v>
      </c>
      <c r="I49" s="112" t="s">
        <v>6</v>
      </c>
      <c r="J49" s="47" t="s">
        <v>6</v>
      </c>
      <c r="K49" s="112" t="s">
        <v>6</v>
      </c>
      <c r="L49" s="112" t="s">
        <v>6</v>
      </c>
      <c r="N49" s="28" t="s">
        <v>71</v>
      </c>
    </row>
    <row r="50" spans="1:14" x14ac:dyDescent="0.25">
      <c r="A50" s="205" t="s">
        <v>64</v>
      </c>
      <c r="B50" s="205"/>
      <c r="C50" s="205"/>
      <c r="D50" s="205"/>
      <c r="E50" s="205"/>
      <c r="F50" s="70">
        <v>39022.68</v>
      </c>
      <c r="G50" s="73">
        <v>33825.71</v>
      </c>
      <c r="H50" s="79">
        <v>18000</v>
      </c>
      <c r="I50" s="70">
        <v>18000</v>
      </c>
      <c r="J50" s="49">
        <v>18000</v>
      </c>
      <c r="K50" s="70">
        <v>18000</v>
      </c>
      <c r="L50" s="70">
        <v>18000</v>
      </c>
    </row>
    <row r="51" spans="1:14" ht="15.75" thickBot="1" x14ac:dyDescent="0.3">
      <c r="A51" s="205" t="s">
        <v>74</v>
      </c>
      <c r="B51" s="205"/>
      <c r="C51" s="205"/>
      <c r="D51" s="205"/>
      <c r="E51" s="205"/>
      <c r="F51" s="82">
        <v>12500</v>
      </c>
      <c r="G51" s="75">
        <v>0</v>
      </c>
      <c r="H51" s="81">
        <v>0</v>
      </c>
      <c r="I51" s="82">
        <v>0</v>
      </c>
      <c r="J51" s="50">
        <v>0</v>
      </c>
      <c r="K51" s="82">
        <v>0</v>
      </c>
      <c r="L51" s="82">
        <v>0</v>
      </c>
    </row>
    <row r="52" spans="1:14" ht="19.5" thickBot="1" x14ac:dyDescent="0.35">
      <c r="A52" s="206" t="s">
        <v>65</v>
      </c>
      <c r="B52" s="207"/>
      <c r="C52" s="207"/>
      <c r="D52" s="207"/>
      <c r="E52" s="208"/>
      <c r="F52" s="118">
        <f>SUM(F50:F51)</f>
        <v>51522.68</v>
      </c>
      <c r="G52" s="37">
        <f>SUM(G50+G51)</f>
        <v>33825.71</v>
      </c>
      <c r="H52" s="118">
        <v>18000</v>
      </c>
      <c r="I52" s="118">
        <f>SUM(I50:I51)</f>
        <v>18000</v>
      </c>
      <c r="J52" s="61">
        <v>18000</v>
      </c>
      <c r="K52" s="118">
        <v>18000</v>
      </c>
      <c r="L52" s="109">
        <v>18000</v>
      </c>
      <c r="M52" s="129"/>
    </row>
    <row r="53" spans="1:14" ht="21.75" thickBot="1" x14ac:dyDescent="0.4">
      <c r="A53" s="209" t="s">
        <v>66</v>
      </c>
      <c r="B53" s="210"/>
      <c r="C53" s="210"/>
      <c r="D53" s="210"/>
      <c r="E53" s="210"/>
      <c r="F53" s="132">
        <f t="shared" ref="F53:H53" si="14">SUM(F29,F45,F52,)</f>
        <v>874282.85000000009</v>
      </c>
      <c r="G53" s="133">
        <f>SUM(G29+G45+G52)</f>
        <v>1015728.33</v>
      </c>
      <c r="H53" s="123">
        <f t="shared" si="14"/>
        <v>1015405</v>
      </c>
      <c r="I53" s="123">
        <f t="shared" ref="I53:L53" si="15">SUM(I29,I45,I52,)</f>
        <v>1038520</v>
      </c>
      <c r="J53" s="124">
        <f t="shared" ref="J53:K53" si="16">SUM(J29,J45,J52,)</f>
        <v>1168520</v>
      </c>
      <c r="K53" s="123">
        <f t="shared" si="16"/>
        <v>1050385</v>
      </c>
      <c r="L53" s="125">
        <f t="shared" si="15"/>
        <v>1049392</v>
      </c>
      <c r="M53" s="129"/>
    </row>
    <row r="54" spans="1:14" ht="15.75" thickTop="1" x14ac:dyDescent="0.25"/>
  </sheetData>
  <mergeCells count="45">
    <mergeCell ref="A49:E49"/>
    <mergeCell ref="A51:E51"/>
    <mergeCell ref="A52:E52"/>
    <mergeCell ref="A53:E53"/>
    <mergeCell ref="A36:E36"/>
    <mergeCell ref="A38:E38"/>
    <mergeCell ref="A40:E40"/>
    <mergeCell ref="A41:E41"/>
    <mergeCell ref="A47:E48"/>
    <mergeCell ref="A50:E50"/>
    <mergeCell ref="F47:G47"/>
    <mergeCell ref="A26:E26"/>
    <mergeCell ref="A27:E27"/>
    <mergeCell ref="A28:E28"/>
    <mergeCell ref="A33:E34"/>
    <mergeCell ref="F33:G33"/>
    <mergeCell ref="A35:E35"/>
    <mergeCell ref="A44:E44"/>
    <mergeCell ref="A39:E39"/>
    <mergeCell ref="A42:E42"/>
    <mergeCell ref="A37:E37"/>
    <mergeCell ref="A43:E43"/>
    <mergeCell ref="A25:E25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14:E14"/>
    <mergeCell ref="A1:L2"/>
    <mergeCell ref="A3:E4"/>
    <mergeCell ref="F3:G3"/>
    <mergeCell ref="A5:E5"/>
    <mergeCell ref="A6:E6"/>
    <mergeCell ref="A8:E8"/>
    <mergeCell ref="A9:E9"/>
    <mergeCell ref="A10:E10"/>
    <mergeCell ref="A11:E11"/>
    <mergeCell ref="A12:E12"/>
    <mergeCell ref="A13:E13"/>
  </mergeCells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Príjmy</vt:lpstr>
      <vt:lpstr>Výdavky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2020-11-24T15:13:15Z</dcterms:modified>
</cp:coreProperties>
</file>