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Príjmy" sheetId="1" r:id="rId1"/>
    <sheet name="Výdavky" sheetId="2" r:id="rId2"/>
    <sheet name="Sumár" sheetId="3" r:id="rId3"/>
  </sheets>
  <calcPr calcId="124519"/>
</workbook>
</file>

<file path=xl/calcChain.xml><?xml version="1.0" encoding="utf-8"?>
<calcChain xmlns="http://schemas.openxmlformats.org/spreadsheetml/2006/main">
  <c r="B9" i="3"/>
  <c r="G9"/>
  <c r="L38" i="1"/>
  <c r="G24" i="2"/>
  <c r="G41"/>
  <c r="G47"/>
  <c r="F48"/>
  <c r="H47"/>
  <c r="H41"/>
  <c r="H25"/>
  <c r="H24"/>
  <c r="H30" s="1"/>
  <c r="F25"/>
  <c r="F30" s="1"/>
  <c r="G38" i="1"/>
  <c r="F46"/>
  <c r="F48" s="1"/>
  <c r="F49" s="1"/>
  <c r="F25"/>
  <c r="F20"/>
  <c r="F9"/>
  <c r="F26" s="1"/>
  <c r="F28" s="1"/>
  <c r="I38"/>
  <c r="H25"/>
  <c r="H20"/>
  <c r="H26" s="1"/>
  <c r="H28" s="1"/>
  <c r="H9"/>
  <c r="H48" i="2" l="1"/>
  <c r="G25"/>
  <c r="G30" s="1"/>
  <c r="G48" s="1"/>
  <c r="H14" i="3"/>
  <c r="G14"/>
  <c r="F14"/>
  <c r="E14"/>
  <c r="D14"/>
  <c r="C14"/>
  <c r="B14"/>
  <c r="B16" s="1"/>
  <c r="H9"/>
  <c r="H16" s="1"/>
  <c r="F9"/>
  <c r="F16" s="1"/>
  <c r="E9"/>
  <c r="D9"/>
  <c r="D16" s="1"/>
  <c r="C9"/>
  <c r="L47" i="2"/>
  <c r="J47"/>
  <c r="L41"/>
  <c r="K41"/>
  <c r="J41"/>
  <c r="I41"/>
  <c r="L25"/>
  <c r="K25"/>
  <c r="J25"/>
  <c r="I25"/>
  <c r="L24"/>
  <c r="K24"/>
  <c r="J24"/>
  <c r="I24"/>
  <c r="L46" i="1"/>
  <c r="L48" s="1"/>
  <c r="K46"/>
  <c r="K48" s="1"/>
  <c r="J46"/>
  <c r="J48" s="1"/>
  <c r="I46"/>
  <c r="I48" s="1"/>
  <c r="H46"/>
  <c r="H48" s="1"/>
  <c r="G46"/>
  <c r="G48" s="1"/>
  <c r="H38"/>
  <c r="L25"/>
  <c r="K25"/>
  <c r="J25"/>
  <c r="I25"/>
  <c r="G25"/>
  <c r="L20"/>
  <c r="K20"/>
  <c r="J20"/>
  <c r="I20"/>
  <c r="G20"/>
  <c r="L9"/>
  <c r="K9"/>
  <c r="J9"/>
  <c r="I9"/>
  <c r="G9"/>
  <c r="I30" i="2" l="1"/>
  <c r="I48" s="1"/>
  <c r="K30"/>
  <c r="K48" s="1"/>
  <c r="L26" i="1"/>
  <c r="L28" s="1"/>
  <c r="L49" s="1"/>
  <c r="J26"/>
  <c r="J28" s="1"/>
  <c r="J49" s="1"/>
  <c r="H49"/>
  <c r="G26"/>
  <c r="G28" s="1"/>
  <c r="G49" s="1"/>
  <c r="I26"/>
  <c r="I28" s="1"/>
  <c r="I49" s="1"/>
  <c r="K26"/>
  <c r="K28" s="1"/>
  <c r="K49" s="1"/>
  <c r="J30" i="2"/>
  <c r="J48" s="1"/>
  <c r="L30"/>
  <c r="L48" s="1"/>
  <c r="C16" i="3"/>
  <c r="E16"/>
  <c r="G16"/>
</calcChain>
</file>

<file path=xl/sharedStrings.xml><?xml version="1.0" encoding="utf-8"?>
<sst xmlns="http://schemas.openxmlformats.org/spreadsheetml/2006/main" count="183" uniqueCount="100">
  <si>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</si>
  <si>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</si>
  <si>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</si>
  <si>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</si>
  <si>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</si>
  <si>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</si>
  <si>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</si>
  <si>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</si>
  <si>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</si>
  <si>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</si>
  <si>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</si>
  <si>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</si>
  <si>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</si>
  <si>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</si>
  <si>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-Pokuty,penále a iné sankcie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</si>
  <si>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</si>
  <si>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</si>
  <si>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</si>
  <si>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</si>
  <si>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 - /dobropisy/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</si>
  <si>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</si>
  <si>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</si>
  <si>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</si>
  <si>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</si>
  <si>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</si>
  <si>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- CVČ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</si>
  <si>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</si>
  <si>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</si>
  <si>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</si>
  <si>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</si>
  <si>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</si>
  <si>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</si>
  <si>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</si>
  <si>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</si>
  <si>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</si>
  <si>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</si>
  <si>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</si>
  <si>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</si>
  <si>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513-Bankové úvery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</si>
  <si>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</si>
  <si>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</si>
  <si>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</si>
  <si>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</si>
  <si>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</si>
  <si>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</si>
  <si>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</si>
  <si>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</si>
  <si>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</si>
  <si>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</si>
  <si>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</si>
  <si>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</si>
  <si>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</si>
  <si>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</si>
  <si>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</si>
  <si>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</si>
  <si>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</si>
  <si>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</si>
  <si>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</si>
  <si>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</si>
  <si>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653-Ostatné platby súvisiace s úverom....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</si>
  <si>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</si>
  <si>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</si>
  <si>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</si>
  <si>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</si>
  <si>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</si>
  <si>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</si>
  <si>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</si>
  <si>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</si>
  <si>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</si>
  <si>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</si>
  <si>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</si>
  <si>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</si>
  <si>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</si>
  <si>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</si>
  <si>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</si>
  <si>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</si>
  <si>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</si>
  <si>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 xml:space="preserve">Očakávaná </t>
  </si>
  <si>
    <t xml:space="preserve">Skut.plnenie </t>
  </si>
  <si>
    <t xml:space="preserve"> skutočnosť</t>
  </si>
  <si>
    <t xml:space="preserve">Rozpočet </t>
  </si>
  <si>
    <t>za rok 2013</t>
  </si>
  <si>
    <t>za rok 2014</t>
  </si>
  <si>
    <t>na rok 2016</t>
  </si>
  <si>
    <t>na rok 2017</t>
  </si>
  <si>
    <t>Bežné príjmy</t>
  </si>
  <si>
    <t>Kapitálové príjmy</t>
  </si>
  <si>
    <t>Finančné príjmy</t>
  </si>
  <si>
    <t xml:space="preserve">Príjmy spolu </t>
  </si>
  <si>
    <t>Bežné výdavky</t>
  </si>
  <si>
    <t>Kapitálové výdavky</t>
  </si>
  <si>
    <t>Finančné výdavky</t>
  </si>
  <si>
    <t xml:space="preserve">Výdavky spolu </t>
  </si>
  <si>
    <t>Hospodárenie obce /príj.-výd./</t>
  </si>
  <si>
    <t xml:space="preserve">NÁVRH ROZPOČTU OBCE RAKOVICE NA ROKY 2015 - 2017 </t>
  </si>
  <si>
    <t>322-Kapitálový transfer zo ŠR</t>
  </si>
  <si>
    <t>718-Prevádzkové stroje,prístroje,zariadenia a tech.</t>
  </si>
  <si>
    <t xml:space="preserve">NÁVRH ROZPOČTU OBCE RAKOVICE NA ROKY 2016 - 2018 </t>
  </si>
  <si>
    <t>za rok 2015</t>
  </si>
  <si>
    <t>na rok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</si>
</sst>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14" xfId="0" applyNumberFormat="1" applyBorder="1"/>
    <xf numFmtId="4" fontId="0" fillId="0" borderId="11" xfId="0" applyNumberFormat="1" applyBorder="1"/>
    <xf numFmtId="4" fontId="0" fillId="0" borderId="15" xfId="0" applyNumberFormat="1" applyBorder="1"/>
    <xf numFmtId="4" fontId="0" fillId="0" borderId="13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4" fontId="0" fillId="0" borderId="4" xfId="0" applyNumberFormat="1" applyBorder="1"/>
    <xf numFmtId="4" fontId="0" fillId="0" borderId="20" xfId="0" applyNumberFormat="1" applyBorder="1"/>
    <xf numFmtId="4" fontId="0" fillId="0" borderId="17" xfId="0" applyNumberFormat="1" applyBorder="1"/>
    <xf numFmtId="4" fontId="0" fillId="0" borderId="21" xfId="0" applyNumberFormat="1" applyBorder="1"/>
    <xf numFmtId="4" fontId="0" fillId="0" borderId="19" xfId="0" applyNumberFormat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26" xfId="0" applyNumberFormat="1" applyFont="1" applyFill="1" applyBorder="1"/>
    <xf numFmtId="4" fontId="3" fillId="2" borderId="27" xfId="0" applyNumberFormat="1" applyFont="1" applyFill="1" applyBorder="1"/>
    <xf numFmtId="4" fontId="0" fillId="2" borderId="15" xfId="0" applyNumberFormat="1" applyFill="1" applyBorder="1"/>
    <xf numFmtId="4" fontId="0" fillId="2" borderId="13" xfId="0" applyNumberFormat="1" applyFill="1" applyBorder="1"/>
    <xf numFmtId="4" fontId="0" fillId="2" borderId="14" xfId="0" applyNumberFormat="1" applyFill="1" applyBorder="1"/>
    <xf numFmtId="4" fontId="0" fillId="2" borderId="5" xfId="0" applyNumberFormat="1" applyFill="1" applyBorder="1"/>
    <xf numFmtId="4" fontId="0" fillId="2" borderId="4" xfId="0" applyNumberFormat="1" applyFill="1" applyBorder="1"/>
    <xf numFmtId="4" fontId="0" fillId="2" borderId="1" xfId="0" applyNumberFormat="1" applyFill="1" applyBorder="1"/>
    <xf numFmtId="4" fontId="7" fillId="0" borderId="2" xfId="0" applyNumberFormat="1" applyFont="1" applyBorder="1"/>
    <xf numFmtId="4" fontId="0" fillId="2" borderId="21" xfId="0" applyNumberFormat="1" applyFill="1" applyBorder="1"/>
    <xf numFmtId="4" fontId="0" fillId="2" borderId="19" xfId="0" applyNumberFormat="1" applyFill="1" applyBorder="1"/>
    <xf numFmtId="4" fontId="0" fillId="2" borderId="20" xfId="0" applyNumberFormat="1" applyFill="1" applyBorder="1"/>
    <xf numFmtId="4" fontId="3" fillId="2" borderId="30" xfId="0" applyNumberFormat="1" applyFont="1" applyFill="1" applyBorder="1"/>
    <xf numFmtId="4" fontId="3" fillId="2" borderId="29" xfId="0" applyNumberFormat="1" applyFont="1" applyFill="1" applyBorder="1"/>
    <xf numFmtId="4" fontId="3" fillId="2" borderId="31" xfId="0" applyNumberFormat="1" applyFont="1" applyFill="1" applyBorder="1"/>
    <xf numFmtId="4" fontId="3" fillId="2" borderId="32" xfId="0" applyNumberFormat="1" applyFont="1" applyFill="1" applyBorder="1"/>
    <xf numFmtId="4" fontId="3" fillId="2" borderId="33" xfId="0" applyNumberFormat="1" applyFont="1" applyFill="1" applyBorder="1"/>
    <xf numFmtId="4" fontId="3" fillId="2" borderId="35" xfId="0" applyNumberFormat="1" applyFont="1" applyFill="1" applyBorder="1"/>
    <xf numFmtId="4" fontId="3" fillId="2" borderId="36" xfId="0" applyNumberFormat="1" applyFont="1" applyFill="1" applyBorder="1"/>
    <xf numFmtId="4" fontId="3" fillId="2" borderId="37" xfId="0" applyNumberFormat="1" applyFont="1" applyFill="1" applyBorder="1"/>
    <xf numFmtId="4" fontId="3" fillId="2" borderId="38" xfId="0" applyNumberFormat="1" applyFont="1" applyFill="1" applyBorder="1"/>
    <xf numFmtId="0" fontId="5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3" fillId="2" borderId="0" xfId="0" applyNumberFormat="1" applyFont="1" applyFill="1" applyBorder="1"/>
    <xf numFmtId="4" fontId="0" fillId="2" borderId="0" xfId="0" applyNumberFormat="1" applyFill="1"/>
    <xf numFmtId="4" fontId="3" fillId="2" borderId="0" xfId="0" applyNumberFormat="1" applyFont="1" applyFill="1"/>
    <xf numFmtId="4" fontId="0" fillId="0" borderId="46" xfId="0" applyNumberFormat="1" applyBorder="1"/>
    <xf numFmtId="4" fontId="0" fillId="0" borderId="43" xfId="0" applyNumberFormat="1" applyBorder="1"/>
    <xf numFmtId="4" fontId="0" fillId="0" borderId="47" xfId="0" applyNumberFormat="1" applyBorder="1"/>
    <xf numFmtId="4" fontId="0" fillId="0" borderId="45" xfId="0" applyNumberFormat="1" applyBorder="1"/>
    <xf numFmtId="4" fontId="3" fillId="3" borderId="46" xfId="0" applyNumberFormat="1" applyFont="1" applyFill="1" applyBorder="1"/>
    <xf numFmtId="4" fontId="3" fillId="3" borderId="43" xfId="0" applyNumberFormat="1" applyFont="1" applyFill="1" applyBorder="1"/>
    <xf numFmtId="4" fontId="3" fillId="3" borderId="47" xfId="0" applyNumberFormat="1" applyFont="1" applyFill="1" applyBorder="1"/>
    <xf numFmtId="4" fontId="3" fillId="3" borderId="45" xfId="0" applyNumberFormat="1" applyFont="1" applyFill="1" applyBorder="1"/>
    <xf numFmtId="4" fontId="3" fillId="3" borderId="49" xfId="0" applyNumberFormat="1" applyFont="1" applyFill="1" applyBorder="1"/>
    <xf numFmtId="4" fontId="0" fillId="2" borderId="1" xfId="0" applyNumberFormat="1" applyFont="1" applyFill="1" applyBorder="1"/>
    <xf numFmtId="4" fontId="0" fillId="2" borderId="14" xfId="0" applyNumberFormat="1" applyFont="1" applyFill="1" applyBorder="1"/>
    <xf numFmtId="4" fontId="0" fillId="2" borderId="15" xfId="0" applyNumberFormat="1" applyFont="1" applyFill="1" applyBorder="1"/>
    <xf numFmtId="4" fontId="0" fillId="2" borderId="13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4" fontId="0" fillId="2" borderId="5" xfId="0" applyNumberFormat="1" applyFont="1" applyFill="1" applyBorder="1"/>
    <xf numFmtId="4" fontId="0" fillId="2" borderId="4" xfId="0" applyNumberFormat="1" applyFont="1" applyFill="1" applyBorder="1"/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8" xfId="0" applyNumberFormat="1" applyFill="1" applyBorder="1"/>
    <xf numFmtId="4" fontId="10" fillId="2" borderId="64" xfId="0" applyNumberFormat="1" applyFont="1" applyFill="1" applyBorder="1"/>
    <xf numFmtId="4" fontId="10" fillId="2" borderId="65" xfId="0" applyNumberFormat="1" applyFont="1" applyFill="1" applyBorder="1"/>
    <xf numFmtId="4" fontId="10" fillId="2" borderId="63" xfId="0" applyNumberFormat="1" applyFont="1" applyFill="1" applyBorder="1"/>
    <xf numFmtId="4" fontId="10" fillId="2" borderId="23" xfId="0" applyNumberFormat="1" applyFont="1" applyFill="1" applyBorder="1"/>
    <xf numFmtId="4" fontId="10" fillId="2" borderId="25" xfId="0" applyNumberFormat="1" applyFont="1" applyFill="1" applyBorder="1"/>
    <xf numFmtId="4" fontId="10" fillId="2" borderId="26" xfId="0" applyNumberFormat="1" applyFont="1" applyFill="1" applyBorder="1"/>
    <xf numFmtId="0" fontId="8" fillId="3" borderId="67" xfId="0" applyFont="1" applyFill="1" applyBorder="1"/>
    <xf numFmtId="0" fontId="8" fillId="3" borderId="68" xfId="0" applyFont="1" applyFill="1" applyBorder="1"/>
    <xf numFmtId="0" fontId="8" fillId="3" borderId="26" xfId="0" applyFont="1" applyFill="1" applyBorder="1"/>
    <xf numFmtId="4" fontId="10" fillId="3" borderId="23" xfId="0" applyNumberFormat="1" applyFont="1" applyFill="1" applyBorder="1"/>
    <xf numFmtId="4" fontId="10" fillId="3" borderId="25" xfId="0" applyNumberFormat="1" applyFont="1" applyFill="1" applyBorder="1"/>
    <xf numFmtId="4" fontId="10" fillId="3" borderId="26" xfId="0" applyNumberFormat="1" applyFont="1" applyFill="1" applyBorder="1"/>
    <xf numFmtId="4" fontId="10" fillId="3" borderId="69" xfId="0" applyNumberFormat="1" applyFont="1" applyFill="1" applyBorder="1"/>
    <xf numFmtId="4" fontId="0" fillId="0" borderId="73" xfId="0" applyNumberFormat="1" applyBorder="1"/>
    <xf numFmtId="4" fontId="0" fillId="0" borderId="74" xfId="0" applyNumberFormat="1" applyBorder="1"/>
    <xf numFmtId="4" fontId="0" fillId="0" borderId="66" xfId="0" applyNumberFormat="1" applyBorder="1"/>
    <xf numFmtId="4" fontId="10" fillId="3" borderId="46" xfId="0" applyNumberFormat="1" applyFont="1" applyFill="1" applyBorder="1"/>
    <xf numFmtId="4" fontId="10" fillId="3" borderId="76" xfId="0" applyNumberFormat="1" applyFont="1" applyFill="1" applyBorder="1"/>
    <xf numFmtId="4" fontId="10" fillId="3" borderId="45" xfId="0" applyNumberFormat="1" applyFont="1" applyFill="1" applyBorder="1"/>
    <xf numFmtId="4" fontId="10" fillId="3" borderId="77" xfId="0" applyNumberFormat="1" applyFont="1" applyFill="1" applyBorder="1"/>
    <xf numFmtId="4" fontId="10" fillId="4" borderId="53" xfId="0" applyNumberFormat="1" applyFont="1" applyFill="1" applyBorder="1"/>
    <xf numFmtId="4" fontId="10" fillId="4" borderId="54" xfId="0" applyNumberFormat="1" applyFont="1" applyFill="1" applyBorder="1"/>
    <xf numFmtId="4" fontId="10" fillId="4" borderId="55" xfId="0" applyNumberFormat="1" applyFont="1" applyFill="1" applyBorder="1"/>
    <xf numFmtId="4" fontId="10" fillId="4" borderId="56" xfId="0" applyNumberFormat="1" applyFont="1" applyFill="1" applyBorder="1"/>
    <xf numFmtId="4" fontId="10" fillId="4" borderId="57" xfId="0" applyNumberFormat="1" applyFont="1" applyFill="1" applyBorder="1"/>
    <xf numFmtId="4" fontId="10" fillId="4" borderId="52" xfId="0" applyNumberFormat="1" applyFont="1" applyFill="1" applyBorder="1"/>
    <xf numFmtId="4" fontId="10" fillId="3" borderId="24" xfId="0" applyNumberFormat="1" applyFont="1" applyFill="1" applyBorder="1"/>
    <xf numFmtId="4" fontId="10" fillId="3" borderId="27" xfId="0" applyNumberFormat="1" applyFont="1" applyFill="1" applyBorder="1"/>
    <xf numFmtId="0" fontId="0" fillId="5" borderId="20" xfId="0" applyFill="1" applyBorder="1" applyAlignment="1">
      <alignment horizontal="center"/>
    </xf>
    <xf numFmtId="0" fontId="0" fillId="0" borderId="20" xfId="0" applyBorder="1"/>
    <xf numFmtId="0" fontId="0" fillId="5" borderId="17" xfId="0" applyFill="1" applyBorder="1" applyAlignment="1">
      <alignment horizontal="center"/>
    </xf>
    <xf numFmtId="0" fontId="0" fillId="5" borderId="66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14" xfId="0" applyBorder="1"/>
    <xf numFmtId="0" fontId="0" fillId="5" borderId="11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1" fillId="0" borderId="14" xfId="0" applyFont="1" applyBorder="1"/>
    <xf numFmtId="4" fontId="11" fillId="0" borderId="14" xfId="0" applyNumberFormat="1" applyFont="1" applyFill="1" applyBorder="1"/>
    <xf numFmtId="4" fontId="11" fillId="0" borderId="1" xfId="0" applyNumberFormat="1" applyFont="1" applyFill="1" applyBorder="1"/>
    <xf numFmtId="4" fontId="11" fillId="0" borderId="13" xfId="0" applyNumberFormat="1" applyFont="1" applyFill="1" applyBorder="1"/>
    <xf numFmtId="0" fontId="11" fillId="0" borderId="1" xfId="0" applyFont="1" applyBorder="1"/>
    <xf numFmtId="4" fontId="11" fillId="0" borderId="2" xfId="0" applyNumberFormat="1" applyFont="1" applyFill="1" applyBorder="1"/>
    <xf numFmtId="4" fontId="11" fillId="0" borderId="4" xfId="0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0" fontId="0" fillId="0" borderId="0" xfId="0" applyBorder="1"/>
    <xf numFmtId="4" fontId="0" fillId="0" borderId="0" xfId="0" applyNumberFormat="1" applyBorder="1"/>
    <xf numFmtId="4" fontId="0" fillId="6" borderId="0" xfId="0" applyNumberFormat="1" applyFill="1" applyBorder="1"/>
    <xf numFmtId="4" fontId="11" fillId="0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11" fillId="5" borderId="2" xfId="0" applyNumberFormat="1" applyFont="1" applyFill="1" applyBorder="1"/>
    <xf numFmtId="4" fontId="11" fillId="5" borderId="4" xfId="0" applyNumberFormat="1" applyFont="1" applyFill="1" applyBorder="1"/>
    <xf numFmtId="4" fontId="0" fillId="0" borderId="0" xfId="0" applyNumberFormat="1"/>
    <xf numFmtId="4" fontId="0" fillId="6" borderId="0" xfId="0" applyNumberFormat="1" applyFill="1"/>
    <xf numFmtId="0" fontId="11" fillId="7" borderId="1" xfId="0" applyFont="1" applyFill="1" applyBorder="1"/>
    <xf numFmtId="4" fontId="11" fillId="7" borderId="2" xfId="0" applyNumberFormat="1" applyFont="1" applyFill="1" applyBorder="1"/>
    <xf numFmtId="4" fontId="3" fillId="7" borderId="4" xfId="0" applyNumberFormat="1" applyFont="1" applyFill="1" applyBorder="1"/>
    <xf numFmtId="4" fontId="0" fillId="7" borderId="1" xfId="0" applyNumberFormat="1" applyFill="1" applyBorder="1"/>
    <xf numFmtId="0" fontId="8" fillId="2" borderId="0" xfId="0" applyFont="1" applyFill="1" applyBorder="1" applyAlignment="1">
      <alignment horizontal="left"/>
    </xf>
    <xf numFmtId="4" fontId="10" fillId="2" borderId="0" xfId="0" applyNumberFormat="1" applyFont="1" applyFill="1" applyBorder="1"/>
    <xf numFmtId="0" fontId="8" fillId="2" borderId="0" xfId="0" applyFont="1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3" fillId="2" borderId="42" xfId="0" applyNumberFormat="1" applyFont="1" applyFill="1" applyBorder="1"/>
    <xf numFmtId="4" fontId="0" fillId="0" borderId="12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3" fillId="2" borderId="68" xfId="0" applyNumberFormat="1" applyFont="1" applyFill="1" applyBorder="1"/>
    <xf numFmtId="4" fontId="0" fillId="2" borderId="12" xfId="0" applyNumberFormat="1" applyFill="1" applyBorder="1"/>
    <xf numFmtId="4" fontId="7" fillId="0" borderId="16" xfId="0" applyNumberFormat="1" applyFont="1" applyBorder="1"/>
    <xf numFmtId="4" fontId="3" fillId="2" borderId="78" xfId="0" applyNumberFormat="1" applyFont="1" applyFill="1" applyBorder="1"/>
    <xf numFmtId="4" fontId="10" fillId="3" borderId="68" xfId="0" applyNumberFormat="1" applyFont="1" applyFill="1" applyBorder="1"/>
    <xf numFmtId="4" fontId="0" fillId="0" borderId="79" xfId="0" applyNumberFormat="1" applyBorder="1"/>
    <xf numFmtId="4" fontId="0" fillId="2" borderId="79" xfId="0" applyNumberFormat="1" applyFill="1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" fontId="10" fillId="2" borderId="84" xfId="0" applyNumberFormat="1" applyFont="1" applyFill="1" applyBorder="1"/>
    <xf numFmtId="4" fontId="10" fillId="2" borderId="85" xfId="0" applyNumberFormat="1" applyFont="1" applyFill="1" applyBorder="1"/>
    <xf numFmtId="4" fontId="0" fillId="0" borderId="82" xfId="0" applyNumberFormat="1" applyBorder="1"/>
    <xf numFmtId="4" fontId="0" fillId="0" borderId="83" xfId="0" applyNumberFormat="1" applyBorder="1"/>
    <xf numFmtId="4" fontId="0" fillId="0" borderId="86" xfId="0" applyNumberFormat="1" applyBorder="1"/>
    <xf numFmtId="4" fontId="0" fillId="2" borderId="12" xfId="0" applyNumberFormat="1" applyFont="1" applyFill="1" applyBorder="1"/>
    <xf numFmtId="4" fontId="0" fillId="2" borderId="16" xfId="0" applyNumberFormat="1" applyFont="1" applyFill="1" applyBorder="1"/>
    <xf numFmtId="4" fontId="0" fillId="2" borderId="16" xfId="0" applyNumberFormat="1" applyFill="1" applyBorder="1"/>
    <xf numFmtId="4" fontId="0" fillId="2" borderId="7" xfId="0" applyNumberFormat="1" applyFill="1" applyBorder="1"/>
    <xf numFmtId="4" fontId="10" fillId="3" borderId="85" xfId="0" applyNumberFormat="1" applyFont="1" applyFill="1" applyBorder="1"/>
    <xf numFmtId="4" fontId="10" fillId="3" borderId="87" xfId="0" applyNumberFormat="1" applyFont="1" applyFill="1" applyBorder="1"/>
    <xf numFmtId="4" fontId="2" fillId="0" borderId="2" xfId="0" applyNumberFormat="1" applyFont="1" applyBorder="1"/>
    <xf numFmtId="4" fontId="2" fillId="0" borderId="16" xfId="0" applyNumberFormat="1" applyFont="1" applyBorder="1"/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4" fontId="10" fillId="3" borderId="35" xfId="0" applyNumberFormat="1" applyFont="1" applyFill="1" applyBorder="1"/>
    <xf numFmtId="4" fontId="10" fillId="3" borderId="42" xfId="0" applyNumberFormat="1" applyFont="1" applyFill="1" applyBorder="1"/>
    <xf numFmtId="4" fontId="10" fillId="3" borderId="36" xfId="0" applyNumberFormat="1" applyFont="1" applyFill="1" applyBorder="1"/>
    <xf numFmtId="4" fontId="10" fillId="3" borderId="37" xfId="0" applyNumberFormat="1" applyFont="1" applyFill="1" applyBorder="1"/>
    <xf numFmtId="4" fontId="10" fillId="3" borderId="38" xfId="0" applyNumberFormat="1" applyFont="1" applyFill="1" applyBorder="1"/>
    <xf numFmtId="2" fontId="0" fillId="0" borderId="1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4" fontId="0" fillId="2" borderId="89" xfId="0" applyNumberFormat="1" applyFill="1" applyBorder="1"/>
    <xf numFmtId="2" fontId="0" fillId="0" borderId="90" xfId="0" applyNumberFormat="1" applyBorder="1" applyAlignment="1">
      <alignment horizontal="right"/>
    </xf>
    <xf numFmtId="4" fontId="0" fillId="0" borderId="88" xfId="0" applyNumberFormat="1" applyBorder="1"/>
    <xf numFmtId="2" fontId="0" fillId="0" borderId="5" xfId="0" applyNumberFormat="1" applyBorder="1" applyAlignment="1">
      <alignment horizontal="right"/>
    </xf>
    <xf numFmtId="4" fontId="0" fillId="2" borderId="91" xfId="0" applyNumberFormat="1" applyFill="1" applyBorder="1"/>
    <xf numFmtId="4" fontId="10" fillId="4" borderId="93" xfId="0" applyNumberFormat="1" applyFont="1" applyFill="1" applyBorder="1"/>
    <xf numFmtId="4" fontId="10" fillId="4" borderId="9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8" fillId="3" borderId="23" xfId="0" applyFont="1" applyFill="1" applyBorder="1" applyAlignment="1">
      <alignment horizontal="left"/>
    </xf>
    <xf numFmtId="0" fontId="9" fillId="4" borderId="50" xfId="0" applyFont="1" applyFill="1" applyBorder="1" applyAlignment="1">
      <alignment horizontal="center"/>
    </xf>
    <xf numFmtId="0" fontId="9" fillId="4" borderId="51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8" fillId="3" borderId="48" xfId="0" applyFont="1" applyFill="1" applyBorder="1" applyAlignment="1">
      <alignment horizontal="left"/>
    </xf>
    <xf numFmtId="0" fontId="8" fillId="3" borderId="46" xfId="0" applyFont="1" applyFill="1" applyBorder="1" applyAlignment="1">
      <alignment horizontal="left"/>
    </xf>
    <xf numFmtId="0" fontId="0" fillId="0" borderId="80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" borderId="14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8" fillId="2" borderId="61" xfId="0" applyFont="1" applyFill="1" applyBorder="1" applyAlignment="1">
      <alignment horizontal="left"/>
    </xf>
    <xf numFmtId="0" fontId="8" fillId="2" borderId="62" xfId="0" applyFont="1" applyFill="1" applyBorder="1" applyAlignment="1">
      <alignment horizontal="left"/>
    </xf>
    <xf numFmtId="0" fontId="8" fillId="2" borderId="63" xfId="0" applyFont="1" applyFill="1" applyBorder="1" applyAlignment="1">
      <alignment horizontal="left"/>
    </xf>
    <xf numFmtId="0" fontId="8" fillId="2" borderId="46" xfId="0" applyFont="1" applyFill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3" xfId="0" applyBorder="1" applyAlignment="1">
      <alignment horizontal="left"/>
    </xf>
    <xf numFmtId="0" fontId="8" fillId="3" borderId="75" xfId="0" applyFont="1" applyFill="1" applyBorder="1" applyAlignment="1">
      <alignment horizontal="left"/>
    </xf>
    <xf numFmtId="0" fontId="8" fillId="3" borderId="44" xfId="0" applyFont="1" applyFill="1" applyBorder="1" applyAlignment="1">
      <alignment horizontal="left"/>
    </xf>
    <xf numFmtId="0" fontId="8" fillId="3" borderId="45" xfId="0" applyFont="1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I28" sqref="I28"/>
    </sheetView>
  </sheetViews>
  <sheetFormatPr defaultRowHeight="15"/>
  <cols>
    <col min="6" max="6" width="11.42578125" customWidth="1"/>
    <col min="7" max="7" width="11.28515625" customWidth="1"/>
    <col min="8" max="12" width="11.42578125" customWidth="1"/>
  </cols>
  <sheetData>
    <row r="1" spans="1:12">
      <c r="A1" s="197" t="s">
        <v>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15.75" thickBo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8" t="s">
        <v>0</v>
      </c>
      <c r="B3" s="199"/>
      <c r="C3" s="199"/>
      <c r="D3" s="199"/>
      <c r="E3" s="199"/>
      <c r="F3" s="200" t="s">
        <v>1</v>
      </c>
      <c r="G3" s="200"/>
      <c r="H3" s="154" t="s">
        <v>2</v>
      </c>
      <c r="I3" s="155" t="s">
        <v>3</v>
      </c>
      <c r="J3" s="156" t="s">
        <v>4</v>
      </c>
      <c r="K3" s="4" t="s">
        <v>4</v>
      </c>
      <c r="L3" s="5" t="s">
        <v>4</v>
      </c>
    </row>
    <row r="4" spans="1:12">
      <c r="A4" s="199"/>
      <c r="B4" s="199"/>
      <c r="C4" s="199"/>
      <c r="D4" s="199"/>
      <c r="E4" s="199"/>
      <c r="F4" s="6">
        <v>2013</v>
      </c>
      <c r="G4" s="5">
        <v>2014</v>
      </c>
      <c r="H4" s="157">
        <v>2015</v>
      </c>
      <c r="I4" s="158">
        <v>2015</v>
      </c>
      <c r="J4" s="159">
        <v>2016</v>
      </c>
      <c r="K4" s="4">
        <v>2017</v>
      </c>
      <c r="L4" s="5">
        <v>2018</v>
      </c>
    </row>
    <row r="5" spans="1:12" ht="15.75" thickBot="1">
      <c r="A5" s="201" t="s">
        <v>5</v>
      </c>
      <c r="B5" s="202"/>
      <c r="C5" s="202"/>
      <c r="D5" s="202"/>
      <c r="E5" s="203"/>
      <c r="F5" s="9" t="s">
        <v>6</v>
      </c>
      <c r="G5" s="9" t="s">
        <v>6</v>
      </c>
      <c r="H5" s="160" t="s">
        <v>6</v>
      </c>
      <c r="I5" s="161" t="s">
        <v>6</v>
      </c>
      <c r="J5" s="162" t="s">
        <v>6</v>
      </c>
      <c r="K5" s="12" t="s">
        <v>6</v>
      </c>
      <c r="L5" s="9" t="s">
        <v>6</v>
      </c>
    </row>
    <row r="6" spans="1:12" ht="15.75" thickTop="1">
      <c r="A6" s="204" t="s">
        <v>7</v>
      </c>
      <c r="B6" s="205"/>
      <c r="C6" s="205"/>
      <c r="D6" s="205"/>
      <c r="E6" s="206"/>
      <c r="F6" s="14">
        <v>168675.65</v>
      </c>
      <c r="G6" s="14">
        <v>181848.24</v>
      </c>
      <c r="H6" s="13">
        <v>181301</v>
      </c>
      <c r="I6" s="144">
        <v>208879</v>
      </c>
      <c r="J6" s="15">
        <v>232100</v>
      </c>
      <c r="K6" s="16">
        <v>233000</v>
      </c>
      <c r="L6" s="13">
        <v>233500</v>
      </c>
    </row>
    <row r="7" spans="1:12">
      <c r="A7" s="194" t="s">
        <v>8</v>
      </c>
      <c r="B7" s="195"/>
      <c r="C7" s="195"/>
      <c r="D7" s="195"/>
      <c r="E7" s="196"/>
      <c r="F7" s="18">
        <v>31129.200000000001</v>
      </c>
      <c r="G7" s="18">
        <v>26710.29</v>
      </c>
      <c r="H7" s="17">
        <v>32000</v>
      </c>
      <c r="I7" s="145">
        <v>33290</v>
      </c>
      <c r="J7" s="19">
        <v>31545</v>
      </c>
      <c r="K7" s="20">
        <v>32000</v>
      </c>
      <c r="L7" s="17">
        <v>32500</v>
      </c>
    </row>
    <row r="8" spans="1:12" ht="15.75" thickBot="1">
      <c r="A8" s="207" t="s">
        <v>9</v>
      </c>
      <c r="B8" s="208"/>
      <c r="C8" s="208"/>
      <c r="D8" s="208"/>
      <c r="E8" s="209"/>
      <c r="F8" s="22">
        <v>157793.85</v>
      </c>
      <c r="G8" s="22">
        <v>131456.21</v>
      </c>
      <c r="H8" s="152">
        <v>120000</v>
      </c>
      <c r="I8" s="146">
        <v>132040</v>
      </c>
      <c r="J8" s="23">
        <v>134095</v>
      </c>
      <c r="K8" s="24">
        <v>135000</v>
      </c>
      <c r="L8" s="21">
        <v>135500</v>
      </c>
    </row>
    <row r="9" spans="1:12" ht="15.75" thickBot="1">
      <c r="A9" s="210" t="s">
        <v>10</v>
      </c>
      <c r="B9" s="211"/>
      <c r="C9" s="211"/>
      <c r="D9" s="211"/>
      <c r="E9" s="211"/>
      <c r="F9" s="25">
        <f t="shared" ref="F9" si="0">SUM(F6:F8)</f>
        <v>357598.7</v>
      </c>
      <c r="G9" s="25">
        <f t="shared" ref="G9:L9" si="1">SUM(G6:G8)</f>
        <v>340014.74</v>
      </c>
      <c r="H9" s="25">
        <f t="shared" ref="H9" si="2">SUM(H6:H8)</f>
        <v>333301</v>
      </c>
      <c r="I9" s="147">
        <f t="shared" si="1"/>
        <v>374209</v>
      </c>
      <c r="J9" s="27">
        <f t="shared" si="1"/>
        <v>397740</v>
      </c>
      <c r="K9" s="28">
        <f t="shared" si="1"/>
        <v>400000</v>
      </c>
      <c r="L9" s="29">
        <f t="shared" si="1"/>
        <v>401500</v>
      </c>
    </row>
    <row r="10" spans="1:12">
      <c r="A10" s="204" t="s">
        <v>11</v>
      </c>
      <c r="B10" s="205"/>
      <c r="C10" s="205"/>
      <c r="D10" s="205"/>
      <c r="E10" s="206"/>
      <c r="F10" s="13">
        <v>0</v>
      </c>
      <c r="G10" s="13">
        <v>6061.18</v>
      </c>
      <c r="H10" s="31">
        <v>5000</v>
      </c>
      <c r="I10" s="148">
        <v>4000</v>
      </c>
      <c r="J10" s="30">
        <v>5000</v>
      </c>
      <c r="K10" s="31">
        <v>5000</v>
      </c>
      <c r="L10" s="32">
        <v>5000</v>
      </c>
    </row>
    <row r="11" spans="1:12">
      <c r="A11" s="194" t="s">
        <v>12</v>
      </c>
      <c r="B11" s="195"/>
      <c r="C11" s="195"/>
      <c r="D11" s="195"/>
      <c r="E11" s="196"/>
      <c r="F11" s="18">
        <v>45492.69</v>
      </c>
      <c r="G11" s="18">
        <v>34147.839999999997</v>
      </c>
      <c r="H11" s="35">
        <v>33015</v>
      </c>
      <c r="I11" s="145">
        <v>34810</v>
      </c>
      <c r="J11" s="33">
        <v>35000</v>
      </c>
      <c r="K11" s="34">
        <v>34000</v>
      </c>
      <c r="L11" s="35">
        <v>35000</v>
      </c>
    </row>
    <row r="12" spans="1:12">
      <c r="A12" s="194" t="s">
        <v>13</v>
      </c>
      <c r="B12" s="195"/>
      <c r="C12" s="195"/>
      <c r="D12" s="195"/>
      <c r="E12" s="196"/>
      <c r="F12" s="18">
        <v>5478</v>
      </c>
      <c r="G12" s="18">
        <v>1949</v>
      </c>
      <c r="H12" s="17">
        <v>2790</v>
      </c>
      <c r="I12" s="145">
        <v>1840</v>
      </c>
      <c r="J12" s="19">
        <v>2000</v>
      </c>
      <c r="K12" s="20">
        <v>2000</v>
      </c>
      <c r="L12" s="17">
        <v>2000</v>
      </c>
    </row>
    <row r="13" spans="1:12">
      <c r="A13" s="194" t="s">
        <v>14</v>
      </c>
      <c r="B13" s="195"/>
      <c r="C13" s="195"/>
      <c r="D13" s="195"/>
      <c r="E13" s="196"/>
      <c r="F13" s="18">
        <v>20</v>
      </c>
      <c r="G13" s="18">
        <v>10</v>
      </c>
      <c r="H13" s="17">
        <v>0</v>
      </c>
      <c r="I13" s="145">
        <v>0</v>
      </c>
      <c r="J13" s="19">
        <v>0</v>
      </c>
      <c r="K13" s="20">
        <v>0</v>
      </c>
      <c r="L13" s="17">
        <v>0</v>
      </c>
    </row>
    <row r="14" spans="1:12">
      <c r="A14" s="194" t="s">
        <v>15</v>
      </c>
      <c r="B14" s="195"/>
      <c r="C14" s="195"/>
      <c r="D14" s="195"/>
      <c r="E14" s="196"/>
      <c r="F14" s="18">
        <v>493.52</v>
      </c>
      <c r="G14" s="18">
        <v>577.85</v>
      </c>
      <c r="H14" s="17">
        <v>500</v>
      </c>
      <c r="I14" s="145">
        <v>400</v>
      </c>
      <c r="J14" s="19">
        <v>400</v>
      </c>
      <c r="K14" s="20">
        <v>300</v>
      </c>
      <c r="L14" s="17">
        <v>300</v>
      </c>
    </row>
    <row r="15" spans="1:12">
      <c r="A15" s="194" t="s">
        <v>16</v>
      </c>
      <c r="B15" s="195"/>
      <c r="C15" s="195"/>
      <c r="D15" s="195"/>
      <c r="E15" s="196"/>
      <c r="F15" s="18">
        <v>9583.19</v>
      </c>
      <c r="G15" s="18">
        <v>4415.6000000000004</v>
      </c>
      <c r="H15" s="17">
        <v>5200</v>
      </c>
      <c r="I15" s="145">
        <v>4205</v>
      </c>
      <c r="J15" s="19">
        <v>4050</v>
      </c>
      <c r="K15" s="20">
        <v>4000</v>
      </c>
      <c r="L15" s="17">
        <v>4500</v>
      </c>
    </row>
    <row r="16" spans="1:12">
      <c r="A16" s="194" t="s">
        <v>17</v>
      </c>
      <c r="B16" s="195"/>
      <c r="C16" s="195"/>
      <c r="D16" s="195"/>
      <c r="E16" s="196"/>
      <c r="F16" s="18">
        <v>873.87</v>
      </c>
      <c r="G16" s="18">
        <v>699</v>
      </c>
      <c r="H16" s="35">
        <v>700</v>
      </c>
      <c r="I16" s="145">
        <v>700</v>
      </c>
      <c r="J16" s="33">
        <v>700</v>
      </c>
      <c r="K16" s="34">
        <v>700</v>
      </c>
      <c r="L16" s="35">
        <v>800</v>
      </c>
    </row>
    <row r="17" spans="1:12">
      <c r="A17" s="194" t="s">
        <v>18</v>
      </c>
      <c r="B17" s="195"/>
      <c r="C17" s="195"/>
      <c r="D17" s="195"/>
      <c r="E17" s="196"/>
      <c r="F17" s="18">
        <v>25.12</v>
      </c>
      <c r="G17" s="18">
        <v>25.49</v>
      </c>
      <c r="H17" s="17">
        <v>30</v>
      </c>
      <c r="I17" s="145">
        <v>10</v>
      </c>
      <c r="J17" s="19">
        <v>20</v>
      </c>
      <c r="K17" s="20">
        <v>30</v>
      </c>
      <c r="L17" s="17">
        <v>30</v>
      </c>
    </row>
    <row r="18" spans="1:12">
      <c r="A18" s="194" t="s">
        <v>19</v>
      </c>
      <c r="B18" s="195"/>
      <c r="C18" s="195"/>
      <c r="D18" s="195"/>
      <c r="E18" s="196"/>
      <c r="F18" s="18">
        <v>2378.6799999999998</v>
      </c>
      <c r="G18" s="18">
        <v>3427.54</v>
      </c>
      <c r="H18" s="17">
        <v>0</v>
      </c>
      <c r="I18" s="145">
        <v>2210</v>
      </c>
      <c r="J18" s="19">
        <v>0</v>
      </c>
      <c r="K18" s="20">
        <v>0</v>
      </c>
      <c r="L18" s="17">
        <v>0</v>
      </c>
    </row>
    <row r="19" spans="1:12" ht="15.75" thickBot="1">
      <c r="A19" s="207" t="s">
        <v>20</v>
      </c>
      <c r="B19" s="208"/>
      <c r="C19" s="208"/>
      <c r="D19" s="208"/>
      <c r="E19" s="209"/>
      <c r="F19" s="22">
        <v>908.77</v>
      </c>
      <c r="G19" s="22">
        <v>95.55</v>
      </c>
      <c r="H19" s="152">
        <v>250</v>
      </c>
      <c r="I19" s="146">
        <v>40</v>
      </c>
      <c r="J19" s="23">
        <v>50</v>
      </c>
      <c r="K19" s="24">
        <v>50</v>
      </c>
      <c r="L19" s="21">
        <v>50</v>
      </c>
    </row>
    <row r="20" spans="1:12" ht="15.75" thickBot="1">
      <c r="A20" s="210" t="s">
        <v>21</v>
      </c>
      <c r="B20" s="211"/>
      <c r="C20" s="211"/>
      <c r="D20" s="211"/>
      <c r="E20" s="211"/>
      <c r="F20" s="26">
        <f t="shared" ref="F20" si="3">SUM(F10:F19)</f>
        <v>65253.840000000004</v>
      </c>
      <c r="G20" s="26">
        <f t="shared" ref="G20:L20" si="4">SUM(G10:G19)</f>
        <v>51409.049999999996</v>
      </c>
      <c r="H20" s="25">
        <f t="shared" ref="H20" si="5">SUM(H10:H19)</f>
        <v>47485</v>
      </c>
      <c r="I20" s="147">
        <f t="shared" si="4"/>
        <v>48215</v>
      </c>
      <c r="J20" s="27">
        <f t="shared" si="4"/>
        <v>47220</v>
      </c>
      <c r="K20" s="28">
        <f t="shared" si="4"/>
        <v>46080</v>
      </c>
      <c r="L20" s="29">
        <f t="shared" si="4"/>
        <v>47680</v>
      </c>
    </row>
    <row r="21" spans="1:12">
      <c r="A21" s="204" t="s">
        <v>22</v>
      </c>
      <c r="B21" s="205"/>
      <c r="C21" s="205"/>
      <c r="D21" s="205"/>
      <c r="E21" s="206"/>
      <c r="F21" s="14">
        <v>10</v>
      </c>
      <c r="G21" s="14">
        <v>577</v>
      </c>
      <c r="H21" s="13">
        <v>0</v>
      </c>
      <c r="I21" s="144">
        <v>0</v>
      </c>
      <c r="J21" s="15">
        <v>0</v>
      </c>
      <c r="K21" s="16">
        <v>0</v>
      </c>
      <c r="L21" s="13">
        <v>0</v>
      </c>
    </row>
    <row r="22" spans="1:12">
      <c r="A22" s="194" t="s">
        <v>23</v>
      </c>
      <c r="B22" s="195"/>
      <c r="C22" s="195"/>
      <c r="D22" s="195"/>
      <c r="E22" s="196"/>
      <c r="F22" s="18">
        <v>275865.93</v>
      </c>
      <c r="G22" s="18">
        <v>309552.2</v>
      </c>
      <c r="H22" s="35">
        <v>295000</v>
      </c>
      <c r="I22" s="145">
        <v>349956</v>
      </c>
      <c r="J22" s="33">
        <v>330000</v>
      </c>
      <c r="K22" s="34">
        <v>335000</v>
      </c>
      <c r="L22" s="35">
        <v>340000</v>
      </c>
    </row>
    <row r="23" spans="1:12">
      <c r="A23" s="194" t="s">
        <v>24</v>
      </c>
      <c r="B23" s="195"/>
      <c r="C23" s="195"/>
      <c r="D23" s="195"/>
      <c r="E23" s="196"/>
      <c r="F23" s="36">
        <v>271968</v>
      </c>
      <c r="G23" s="36">
        <v>305548.08</v>
      </c>
      <c r="H23" s="35">
        <v>295000</v>
      </c>
      <c r="I23" s="149">
        <v>333460</v>
      </c>
      <c r="J23" s="33">
        <v>330000</v>
      </c>
      <c r="K23" s="34">
        <v>335000</v>
      </c>
      <c r="L23" s="35">
        <v>340000</v>
      </c>
    </row>
    <row r="24" spans="1:12" ht="15.75" thickBot="1">
      <c r="A24" s="207" t="s">
        <v>25</v>
      </c>
      <c r="B24" s="208"/>
      <c r="C24" s="208"/>
      <c r="D24" s="208"/>
      <c r="E24" s="209"/>
      <c r="F24" s="22">
        <v>9288.6</v>
      </c>
      <c r="G24" s="22">
        <v>7923.36</v>
      </c>
      <c r="H24" s="153">
        <v>9800</v>
      </c>
      <c r="I24" s="146">
        <v>9800</v>
      </c>
      <c r="J24" s="37">
        <v>8500</v>
      </c>
      <c r="K24" s="38">
        <v>9000</v>
      </c>
      <c r="L24" s="39">
        <v>9000</v>
      </c>
    </row>
    <row r="25" spans="1:12" ht="15.75" thickBot="1">
      <c r="A25" s="212" t="s">
        <v>26</v>
      </c>
      <c r="B25" s="213"/>
      <c r="C25" s="213"/>
      <c r="D25" s="213"/>
      <c r="E25" s="213"/>
      <c r="F25" s="42">
        <f t="shared" ref="F25" si="6">SUM(F21,F22,F24,)</f>
        <v>285164.52999999997</v>
      </c>
      <c r="G25" s="42">
        <f t="shared" ref="G25:L25" si="7">SUM(G21,G22,G24,)</f>
        <v>318052.56</v>
      </c>
      <c r="H25" s="41">
        <f t="shared" ref="H25" si="8">SUM(H21,H22,H24,)</f>
        <v>304800</v>
      </c>
      <c r="I25" s="150">
        <f t="shared" si="7"/>
        <v>359756</v>
      </c>
      <c r="J25" s="43">
        <f t="shared" si="7"/>
        <v>338500</v>
      </c>
      <c r="K25" s="40">
        <f t="shared" si="7"/>
        <v>344000</v>
      </c>
      <c r="L25" s="44">
        <f t="shared" si="7"/>
        <v>349000</v>
      </c>
    </row>
    <row r="26" spans="1:12" ht="20.25" thickTop="1" thickBot="1">
      <c r="A26" s="214" t="s">
        <v>27</v>
      </c>
      <c r="B26" s="215"/>
      <c r="C26" s="215"/>
      <c r="D26" s="215"/>
      <c r="E26" s="215"/>
      <c r="F26" s="143">
        <f t="shared" ref="F26" si="9">SUM(F9,F20,F25,)</f>
        <v>708017.07000000007</v>
      </c>
      <c r="G26" s="143">
        <f t="shared" ref="G26:L26" si="10">SUM(G9,G20,G25,)</f>
        <v>709476.35</v>
      </c>
      <c r="H26" s="45">
        <f t="shared" ref="H26" si="11">SUM(H9,H20,H25,)</f>
        <v>685586</v>
      </c>
      <c r="I26" s="47">
        <f t="shared" si="10"/>
        <v>782180</v>
      </c>
      <c r="J26" s="46">
        <f t="shared" si="10"/>
        <v>783460</v>
      </c>
      <c r="K26" s="47">
        <f t="shared" si="10"/>
        <v>790080</v>
      </c>
      <c r="L26" s="48">
        <f t="shared" si="10"/>
        <v>798180</v>
      </c>
    </row>
    <row r="27" spans="1:12" ht="19.5" thickBot="1">
      <c r="A27" s="216" t="s">
        <v>28</v>
      </c>
      <c r="B27" s="217"/>
      <c r="C27" s="217"/>
      <c r="D27" s="217"/>
      <c r="E27" s="217"/>
      <c r="F27" s="26">
        <v>8868.56</v>
      </c>
      <c r="G27" s="26">
        <v>14353.85</v>
      </c>
      <c r="H27" s="25">
        <v>10500</v>
      </c>
      <c r="I27" s="147">
        <v>11000</v>
      </c>
      <c r="J27" s="27">
        <v>0</v>
      </c>
      <c r="K27" s="28">
        <v>0</v>
      </c>
      <c r="L27" s="29">
        <v>0</v>
      </c>
    </row>
    <row r="28" spans="1:12" ht="19.5" thickBot="1">
      <c r="A28" s="218" t="s">
        <v>29</v>
      </c>
      <c r="B28" s="219"/>
      <c r="C28" s="219"/>
      <c r="D28" s="219"/>
      <c r="E28" s="219"/>
      <c r="F28" s="101">
        <f t="shared" ref="F28" si="12">SUM(F26:F27)</f>
        <v>716885.63000000012</v>
      </c>
      <c r="G28" s="101">
        <f t="shared" ref="G28:L28" si="13">SUM(G26:G27)</f>
        <v>723830.2</v>
      </c>
      <c r="H28" s="84">
        <f t="shared" ref="H28" si="14">SUM(H26:H27)</f>
        <v>696086</v>
      </c>
      <c r="I28" s="151">
        <f>SUM(I26,I27)</f>
        <v>793180</v>
      </c>
      <c r="J28" s="85">
        <f t="shared" si="13"/>
        <v>783460</v>
      </c>
      <c r="K28" s="86">
        <f t="shared" si="13"/>
        <v>790080</v>
      </c>
      <c r="L28" s="102">
        <f t="shared" si="13"/>
        <v>798180</v>
      </c>
    </row>
    <row r="29" spans="1:12" ht="18.75">
      <c r="A29" s="135"/>
      <c r="B29" s="135"/>
      <c r="C29" s="135"/>
      <c r="D29" s="135"/>
      <c r="E29" s="135"/>
      <c r="F29" s="136"/>
      <c r="G29" s="136"/>
      <c r="H29" s="136"/>
      <c r="I29" s="136"/>
      <c r="J29" s="136"/>
      <c r="K29" s="136"/>
      <c r="L29" s="136"/>
    </row>
    <row r="30" spans="1:12" ht="18.75">
      <c r="A30" s="135"/>
      <c r="B30" s="135"/>
      <c r="C30" s="135"/>
      <c r="D30" s="135"/>
      <c r="E30" s="135"/>
      <c r="F30" s="136"/>
      <c r="G30" s="136"/>
      <c r="H30" s="136"/>
      <c r="I30" s="136"/>
      <c r="J30" s="136"/>
      <c r="K30" s="136"/>
      <c r="L30" s="136"/>
    </row>
    <row r="31" spans="1:12" ht="18.75">
      <c r="A31" s="135"/>
      <c r="B31" s="135"/>
      <c r="C31" s="135"/>
      <c r="D31" s="135"/>
      <c r="E31" s="135"/>
      <c r="F31" s="136"/>
      <c r="G31" s="136"/>
      <c r="H31" s="136"/>
      <c r="I31" s="136"/>
      <c r="J31" s="136"/>
      <c r="K31" s="136"/>
      <c r="L31" s="136"/>
    </row>
    <row r="32" spans="1:12" ht="19.5" thickBot="1">
      <c r="A32" s="49"/>
      <c r="B32" s="49"/>
      <c r="C32" s="49"/>
      <c r="D32" s="49"/>
      <c r="E32" s="49"/>
      <c r="F32" s="50"/>
      <c r="G32" s="50"/>
      <c r="H32" s="51"/>
      <c r="I32" s="51"/>
      <c r="J32" s="51"/>
      <c r="K32" s="51"/>
      <c r="L32" s="51"/>
    </row>
    <row r="33" spans="1:12">
      <c r="A33" s="198" t="s">
        <v>30</v>
      </c>
      <c r="B33" s="199"/>
      <c r="C33" s="199"/>
      <c r="D33" s="199"/>
      <c r="E33" s="199"/>
      <c r="F33" s="200" t="s">
        <v>1</v>
      </c>
      <c r="G33" s="200"/>
      <c r="H33" s="1" t="s">
        <v>2</v>
      </c>
      <c r="I33" s="2" t="s">
        <v>3</v>
      </c>
      <c r="J33" s="3" t="s">
        <v>4</v>
      </c>
      <c r="K33" s="4" t="s">
        <v>4</v>
      </c>
      <c r="L33" s="5" t="s">
        <v>4</v>
      </c>
    </row>
    <row r="34" spans="1:12">
      <c r="A34" s="199"/>
      <c r="B34" s="199"/>
      <c r="C34" s="199"/>
      <c r="D34" s="199"/>
      <c r="E34" s="199"/>
      <c r="F34" s="140">
        <v>2013</v>
      </c>
      <c r="G34" s="139">
        <v>2014</v>
      </c>
      <c r="H34" s="139">
        <v>2015</v>
      </c>
      <c r="I34" s="7">
        <v>2015</v>
      </c>
      <c r="J34" s="8">
        <v>2016</v>
      </c>
      <c r="K34" s="4">
        <v>2017</v>
      </c>
      <c r="L34" s="139">
        <v>2018</v>
      </c>
    </row>
    <row r="35" spans="1:12" ht="15.75" thickBot="1">
      <c r="A35" s="201" t="s">
        <v>5</v>
      </c>
      <c r="B35" s="202"/>
      <c r="C35" s="202"/>
      <c r="D35" s="202"/>
      <c r="E35" s="203"/>
      <c r="F35" s="176" t="s">
        <v>6</v>
      </c>
      <c r="G35" s="176" t="s">
        <v>6</v>
      </c>
      <c r="H35" s="176" t="s">
        <v>6</v>
      </c>
      <c r="I35" s="177" t="s">
        <v>6</v>
      </c>
      <c r="J35" s="178" t="s">
        <v>6</v>
      </c>
      <c r="K35" s="179" t="s">
        <v>6</v>
      </c>
      <c r="L35" s="176" t="s">
        <v>6</v>
      </c>
    </row>
    <row r="36" spans="1:12" ht="15.75" thickTop="1">
      <c r="A36" s="232" t="s">
        <v>95</v>
      </c>
      <c r="B36" s="232"/>
      <c r="C36" s="232"/>
      <c r="D36" s="232"/>
      <c r="E36" s="233"/>
      <c r="F36" s="185">
        <v>0</v>
      </c>
      <c r="G36" s="185">
        <v>8000</v>
      </c>
      <c r="H36" s="185">
        <v>0</v>
      </c>
      <c r="I36" s="188">
        <v>17300</v>
      </c>
      <c r="J36" s="190">
        <v>0</v>
      </c>
      <c r="K36" s="186">
        <v>0</v>
      </c>
      <c r="L36" s="185">
        <v>0</v>
      </c>
    </row>
    <row r="37" spans="1:12" ht="15.75" thickBot="1">
      <c r="A37" s="223" t="s">
        <v>31</v>
      </c>
      <c r="B37" s="224"/>
      <c r="C37" s="224"/>
      <c r="D37" s="224"/>
      <c r="E37" s="225"/>
      <c r="F37" s="152">
        <v>7378</v>
      </c>
      <c r="G37" s="152">
        <v>9384</v>
      </c>
      <c r="H37" s="152">
        <v>5000</v>
      </c>
      <c r="I37" s="189">
        <v>8300</v>
      </c>
      <c r="J37" s="191">
        <v>1000</v>
      </c>
      <c r="K37" s="187">
        <v>1000</v>
      </c>
      <c r="L37" s="153">
        <v>1000</v>
      </c>
    </row>
    <row r="38" spans="1:12" ht="19.5" thickBot="1">
      <c r="A38" s="218" t="s">
        <v>32</v>
      </c>
      <c r="B38" s="219"/>
      <c r="C38" s="219"/>
      <c r="D38" s="219"/>
      <c r="E38" s="219"/>
      <c r="F38" s="180">
        <v>7378</v>
      </c>
      <c r="G38" s="180">
        <f>SUM(G36:G37)</f>
        <v>17384</v>
      </c>
      <c r="H38" s="180">
        <f>SUM(H37)</f>
        <v>5000</v>
      </c>
      <c r="I38" s="181">
        <f>SUM(I36:I37)</f>
        <v>25600</v>
      </c>
      <c r="J38" s="182">
        <v>1000</v>
      </c>
      <c r="K38" s="183">
        <v>1000</v>
      </c>
      <c r="L38" s="184">
        <f>SUM(L36:L37)</f>
        <v>1000</v>
      </c>
    </row>
    <row r="39" spans="1:12" ht="19.5" thickBot="1">
      <c r="A39" s="49"/>
      <c r="B39" s="49"/>
      <c r="C39" s="49"/>
      <c r="D39" s="49"/>
      <c r="E39" s="49"/>
      <c r="F39" s="52"/>
      <c r="G39" s="52"/>
      <c r="H39" s="53"/>
      <c r="I39" s="53"/>
      <c r="J39" s="53"/>
      <c r="K39" s="53"/>
      <c r="L39" s="53"/>
    </row>
    <row r="40" spans="1:12">
      <c r="A40" s="198" t="s">
        <v>33</v>
      </c>
      <c r="B40" s="199"/>
      <c r="C40" s="199"/>
      <c r="D40" s="199"/>
      <c r="E40" s="199"/>
      <c r="F40" s="200" t="s">
        <v>1</v>
      </c>
      <c r="G40" s="200"/>
      <c r="H40" s="1" t="s">
        <v>2</v>
      </c>
      <c r="I40" s="2" t="s">
        <v>3</v>
      </c>
      <c r="J40" s="3" t="s">
        <v>4</v>
      </c>
      <c r="K40" s="4" t="s">
        <v>4</v>
      </c>
      <c r="L40" s="5" t="s">
        <v>4</v>
      </c>
    </row>
    <row r="41" spans="1:12">
      <c r="A41" s="199"/>
      <c r="B41" s="199"/>
      <c r="C41" s="199"/>
      <c r="D41" s="199"/>
      <c r="E41" s="199"/>
      <c r="F41" s="140">
        <v>2013</v>
      </c>
      <c r="G41" s="139">
        <v>2014</v>
      </c>
      <c r="H41" s="139">
        <v>2015</v>
      </c>
      <c r="I41" s="7">
        <v>2015</v>
      </c>
      <c r="J41" s="8">
        <v>2016</v>
      </c>
      <c r="K41" s="4">
        <v>2017</v>
      </c>
      <c r="L41" s="139">
        <v>2018</v>
      </c>
    </row>
    <row r="42" spans="1:12" ht="15.75" thickBot="1">
      <c r="A42" s="201" t="s">
        <v>5</v>
      </c>
      <c r="B42" s="202"/>
      <c r="C42" s="202"/>
      <c r="D42" s="202"/>
      <c r="E42" s="203"/>
      <c r="F42" s="9" t="s">
        <v>6</v>
      </c>
      <c r="G42" s="9" t="s">
        <v>6</v>
      </c>
      <c r="H42" s="9" t="s">
        <v>6</v>
      </c>
      <c r="I42" s="10" t="s">
        <v>6</v>
      </c>
      <c r="J42" s="11" t="s">
        <v>6</v>
      </c>
      <c r="K42" s="12" t="s">
        <v>6</v>
      </c>
      <c r="L42" s="9" t="s">
        <v>6</v>
      </c>
    </row>
    <row r="43" spans="1:12" ht="15.75" thickTop="1">
      <c r="A43" s="204" t="s">
        <v>34</v>
      </c>
      <c r="B43" s="205"/>
      <c r="C43" s="205"/>
      <c r="D43" s="205"/>
      <c r="E43" s="206"/>
      <c r="F43" s="13">
        <v>186.36</v>
      </c>
      <c r="G43" s="13">
        <v>400.98</v>
      </c>
      <c r="H43" s="13">
        <v>0</v>
      </c>
      <c r="I43" s="14">
        <v>8595</v>
      </c>
      <c r="J43" s="15">
        <v>11500</v>
      </c>
      <c r="K43" s="16">
        <v>0</v>
      </c>
      <c r="L43" s="13">
        <v>0</v>
      </c>
    </row>
    <row r="44" spans="1:12">
      <c r="A44" s="194" t="s">
        <v>35</v>
      </c>
      <c r="B44" s="195"/>
      <c r="C44" s="195"/>
      <c r="D44" s="195"/>
      <c r="E44" s="196"/>
      <c r="F44" s="17">
        <v>43092.53</v>
      </c>
      <c r="G44" s="17">
        <v>16796.82</v>
      </c>
      <c r="H44" s="17">
        <v>52132</v>
      </c>
      <c r="I44" s="18">
        <v>48093</v>
      </c>
      <c r="J44" s="33">
        <v>17493</v>
      </c>
      <c r="K44" s="20">
        <v>0</v>
      </c>
      <c r="L44" s="17">
        <v>0</v>
      </c>
    </row>
    <row r="45" spans="1:12" ht="15.75" thickBot="1">
      <c r="A45" s="207" t="s">
        <v>36</v>
      </c>
      <c r="B45" s="208"/>
      <c r="C45" s="208"/>
      <c r="D45" s="208"/>
      <c r="E45" s="209"/>
      <c r="F45" s="21">
        <v>0</v>
      </c>
      <c r="G45" s="21">
        <v>6757.48</v>
      </c>
      <c r="H45" s="21">
        <v>0</v>
      </c>
      <c r="I45" s="22">
        <v>0</v>
      </c>
      <c r="J45" s="23">
        <v>0</v>
      </c>
      <c r="K45" s="24">
        <v>0</v>
      </c>
      <c r="L45" s="21">
        <v>0</v>
      </c>
    </row>
    <row r="46" spans="1:12" ht="15.75" thickBot="1">
      <c r="A46" s="210" t="s">
        <v>37</v>
      </c>
      <c r="B46" s="226"/>
      <c r="C46" s="226"/>
      <c r="D46" s="226"/>
      <c r="E46" s="226"/>
      <c r="F46" s="25">
        <f t="shared" ref="F46" si="15">SUM(F43:F45)</f>
        <v>43278.89</v>
      </c>
      <c r="G46" s="25">
        <f t="shared" ref="G46:L46" si="16">SUM(G43:G45)</f>
        <v>23955.279999999999</v>
      </c>
      <c r="H46" s="25">
        <f t="shared" si="16"/>
        <v>52132</v>
      </c>
      <c r="I46" s="26">
        <f t="shared" si="16"/>
        <v>56688</v>
      </c>
      <c r="J46" s="27">
        <f t="shared" si="16"/>
        <v>28993</v>
      </c>
      <c r="K46" s="28">
        <f t="shared" si="16"/>
        <v>0</v>
      </c>
      <c r="L46" s="29">
        <f t="shared" si="16"/>
        <v>0</v>
      </c>
    </row>
    <row r="47" spans="1:12" ht="15.75" thickBot="1">
      <c r="A47" s="227" t="s">
        <v>38</v>
      </c>
      <c r="B47" s="228"/>
      <c r="C47" s="228"/>
      <c r="D47" s="228"/>
      <c r="E47" s="229"/>
      <c r="F47" s="54">
        <v>84211</v>
      </c>
      <c r="G47" s="54">
        <v>0</v>
      </c>
      <c r="H47" s="54">
        <v>0</v>
      </c>
      <c r="I47" s="55">
        <v>0</v>
      </c>
      <c r="J47" s="56">
        <v>0</v>
      </c>
      <c r="K47" s="57">
        <v>0</v>
      </c>
      <c r="L47" s="54">
        <v>0</v>
      </c>
    </row>
    <row r="48" spans="1:12" ht="19.5" thickBot="1">
      <c r="A48" s="230" t="s">
        <v>39</v>
      </c>
      <c r="B48" s="231"/>
      <c r="C48" s="231"/>
      <c r="D48" s="231"/>
      <c r="E48" s="231"/>
      <c r="F48" s="58">
        <f>SUM(F46:F47)</f>
        <v>127489.89</v>
      </c>
      <c r="G48" s="58">
        <f>SUM(G46:G47)</f>
        <v>23955.279999999999</v>
      </c>
      <c r="H48" s="58">
        <f t="shared" ref="H48:L48" si="17">SUM(H46)</f>
        <v>52132</v>
      </c>
      <c r="I48" s="59">
        <f t="shared" si="17"/>
        <v>56688</v>
      </c>
      <c r="J48" s="60">
        <f t="shared" si="17"/>
        <v>28993</v>
      </c>
      <c r="K48" s="61">
        <f t="shared" si="17"/>
        <v>0</v>
      </c>
      <c r="L48" s="62">
        <f t="shared" si="17"/>
        <v>0</v>
      </c>
    </row>
    <row r="49" spans="1:12" ht="22.5" thickTop="1" thickBot="1">
      <c r="A49" s="220" t="s">
        <v>40</v>
      </c>
      <c r="B49" s="221"/>
      <c r="C49" s="221"/>
      <c r="D49" s="221"/>
      <c r="E49" s="222"/>
      <c r="F49" s="96">
        <f t="shared" ref="F49" si="18">SUM(F28,F38,F48,)</f>
        <v>851753.52000000014</v>
      </c>
      <c r="G49" s="96">
        <f t="shared" ref="G49:L49" si="19">SUM(G28,G38,G48,)</f>
        <v>765169.48</v>
      </c>
      <c r="H49" s="96">
        <f t="shared" si="19"/>
        <v>753218</v>
      </c>
      <c r="I49" s="97">
        <f t="shared" si="19"/>
        <v>875468</v>
      </c>
      <c r="J49" s="98">
        <f t="shared" si="19"/>
        <v>813453</v>
      </c>
      <c r="K49" s="99">
        <f t="shared" si="19"/>
        <v>791080</v>
      </c>
      <c r="L49" s="100">
        <f t="shared" si="19"/>
        <v>799180</v>
      </c>
    </row>
    <row r="50" spans="1:12" ht="15.75" thickTop="1"/>
  </sheetData>
  <mergeCells count="43">
    <mergeCell ref="F33:G33"/>
    <mergeCell ref="A49:E49"/>
    <mergeCell ref="A37:E37"/>
    <mergeCell ref="A38:E38"/>
    <mergeCell ref="A40:E41"/>
    <mergeCell ref="F40:G40"/>
    <mergeCell ref="A42:E42"/>
    <mergeCell ref="A43:E43"/>
    <mergeCell ref="A44:E44"/>
    <mergeCell ref="A45:E45"/>
    <mergeCell ref="A46:E46"/>
    <mergeCell ref="A47:E47"/>
    <mergeCell ref="A48:E48"/>
    <mergeCell ref="A35:E35"/>
    <mergeCell ref="A36:E36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33:E34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L2"/>
    <mergeCell ref="A3:E4"/>
    <mergeCell ref="F3:G3"/>
    <mergeCell ref="A5:E5"/>
    <mergeCell ref="A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activeCell="J26" sqref="J26"/>
    </sheetView>
  </sheetViews>
  <sheetFormatPr defaultRowHeight="15"/>
  <cols>
    <col min="6" max="7" width="11.42578125" customWidth="1"/>
    <col min="8" max="8" width="11.5703125" customWidth="1"/>
    <col min="9" max="9" width="11.28515625" customWidth="1"/>
    <col min="10" max="10" width="11.5703125" customWidth="1"/>
    <col min="11" max="12" width="11.42578125" customWidth="1"/>
  </cols>
  <sheetData>
    <row r="1" spans="1:12">
      <c r="A1" s="197" t="s">
        <v>97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15.75" thickBo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8" t="s">
        <v>41</v>
      </c>
      <c r="B3" s="199"/>
      <c r="C3" s="199"/>
      <c r="D3" s="199"/>
      <c r="E3" s="199"/>
      <c r="F3" s="200" t="s">
        <v>1</v>
      </c>
      <c r="G3" s="200"/>
      <c r="H3" s="5" t="s">
        <v>2</v>
      </c>
      <c r="I3" s="7" t="s">
        <v>3</v>
      </c>
      <c r="J3" s="156" t="s">
        <v>4</v>
      </c>
      <c r="K3" s="4" t="s">
        <v>4</v>
      </c>
      <c r="L3" s="5" t="s">
        <v>4</v>
      </c>
    </row>
    <row r="4" spans="1:12" ht="15.75" thickBot="1">
      <c r="A4" s="237"/>
      <c r="B4" s="237"/>
      <c r="C4" s="237"/>
      <c r="D4" s="237"/>
      <c r="E4" s="237"/>
      <c r="F4" s="141">
        <v>2013</v>
      </c>
      <c r="G4" s="142">
        <v>2014</v>
      </c>
      <c r="H4" s="157">
        <v>2015</v>
      </c>
      <c r="I4" s="158">
        <v>2015</v>
      </c>
      <c r="J4" s="159">
        <v>2016</v>
      </c>
      <c r="K4" s="4">
        <v>2017</v>
      </c>
      <c r="L4" s="142">
        <v>2018</v>
      </c>
    </row>
    <row r="5" spans="1:12" ht="15.75" thickTop="1">
      <c r="A5" s="238" t="s">
        <v>5</v>
      </c>
      <c r="B5" s="239"/>
      <c r="C5" s="239"/>
      <c r="D5" s="239"/>
      <c r="E5" s="240"/>
      <c r="F5" s="5" t="s">
        <v>6</v>
      </c>
      <c r="G5" s="5" t="s">
        <v>6</v>
      </c>
      <c r="H5" s="5" t="s">
        <v>6</v>
      </c>
      <c r="I5" s="7" t="s">
        <v>6</v>
      </c>
      <c r="J5" s="159" t="s">
        <v>6</v>
      </c>
      <c r="K5" s="4" t="s">
        <v>6</v>
      </c>
      <c r="L5" s="5" t="s">
        <v>6</v>
      </c>
    </row>
    <row r="6" spans="1:12">
      <c r="A6" s="241" t="s">
        <v>42</v>
      </c>
      <c r="B6" s="241"/>
      <c r="C6" s="241"/>
      <c r="D6" s="241"/>
      <c r="E6" s="241"/>
      <c r="F6" s="63">
        <v>57591.429999999993</v>
      </c>
      <c r="G6" s="63">
        <v>61776.83</v>
      </c>
      <c r="H6" s="71">
        <v>61550</v>
      </c>
      <c r="I6" s="168">
        <v>74000</v>
      </c>
      <c r="J6" s="65">
        <v>75355</v>
      </c>
      <c r="K6" s="66">
        <v>65500</v>
      </c>
      <c r="L6" s="64">
        <v>65635</v>
      </c>
    </row>
    <row r="7" spans="1:12">
      <c r="A7" s="67" t="s">
        <v>43</v>
      </c>
      <c r="B7" s="68"/>
      <c r="C7" s="68"/>
      <c r="D7" s="68"/>
      <c r="E7" s="69"/>
      <c r="F7" s="63">
        <v>2741.83</v>
      </c>
      <c r="G7" s="63">
        <v>2902.87</v>
      </c>
      <c r="H7" s="71">
        <v>3000</v>
      </c>
      <c r="I7" s="169">
        <v>3000</v>
      </c>
      <c r="J7" s="70">
        <v>3140</v>
      </c>
      <c r="K7" s="71">
        <v>3210</v>
      </c>
      <c r="L7" s="63">
        <v>3210</v>
      </c>
    </row>
    <row r="8" spans="1:12">
      <c r="A8" s="234" t="s">
        <v>44</v>
      </c>
      <c r="B8" s="235"/>
      <c r="C8" s="235"/>
      <c r="D8" s="235"/>
      <c r="E8" s="236"/>
      <c r="F8" s="35">
        <v>3063.7799999999997</v>
      </c>
      <c r="G8" s="35">
        <v>2923.56</v>
      </c>
      <c r="H8" s="34">
        <v>2718</v>
      </c>
      <c r="I8" s="170">
        <v>3800</v>
      </c>
      <c r="J8" s="33">
        <v>3628</v>
      </c>
      <c r="K8" s="34">
        <v>2878</v>
      </c>
      <c r="L8" s="35">
        <v>2896</v>
      </c>
    </row>
    <row r="9" spans="1:12">
      <c r="A9" s="234" t="s">
        <v>45</v>
      </c>
      <c r="B9" s="235"/>
      <c r="C9" s="235"/>
      <c r="D9" s="235"/>
      <c r="E9" s="236"/>
      <c r="F9" s="35">
        <v>3521.2</v>
      </c>
      <c r="G9" s="35">
        <v>3837.71</v>
      </c>
      <c r="H9" s="34">
        <v>3842</v>
      </c>
      <c r="I9" s="170">
        <v>3800</v>
      </c>
      <c r="J9" s="33">
        <v>4150</v>
      </c>
      <c r="K9" s="34">
        <v>3975</v>
      </c>
      <c r="L9" s="35">
        <v>4000</v>
      </c>
    </row>
    <row r="10" spans="1:12">
      <c r="A10" s="234" t="s">
        <v>46</v>
      </c>
      <c r="B10" s="235"/>
      <c r="C10" s="235"/>
      <c r="D10" s="235"/>
      <c r="E10" s="236"/>
      <c r="F10" s="35">
        <v>17096.370000000003</v>
      </c>
      <c r="G10" s="35">
        <v>18056.43</v>
      </c>
      <c r="H10" s="34">
        <v>17406</v>
      </c>
      <c r="I10" s="170">
        <v>20500</v>
      </c>
      <c r="J10" s="33">
        <v>19857</v>
      </c>
      <c r="K10" s="34">
        <v>18132</v>
      </c>
      <c r="L10" s="35">
        <v>18249</v>
      </c>
    </row>
    <row r="11" spans="1:12">
      <c r="A11" s="234" t="s">
        <v>47</v>
      </c>
      <c r="B11" s="235"/>
      <c r="C11" s="235"/>
      <c r="D11" s="235"/>
      <c r="E11" s="236"/>
      <c r="F11" s="35">
        <v>534.52</v>
      </c>
      <c r="G11" s="35">
        <v>597.6</v>
      </c>
      <c r="H11" s="34">
        <v>600</v>
      </c>
      <c r="I11" s="170">
        <v>600</v>
      </c>
      <c r="J11" s="33">
        <v>600</v>
      </c>
      <c r="K11" s="34">
        <v>600</v>
      </c>
      <c r="L11" s="35">
        <v>600</v>
      </c>
    </row>
    <row r="12" spans="1:12">
      <c r="A12" s="234" t="s">
        <v>48</v>
      </c>
      <c r="B12" s="235"/>
      <c r="C12" s="235"/>
      <c r="D12" s="235"/>
      <c r="E12" s="236"/>
      <c r="F12" s="35">
        <v>281.01</v>
      </c>
      <c r="G12" s="35">
        <v>176.52</v>
      </c>
      <c r="H12" s="34">
        <v>280</v>
      </c>
      <c r="I12" s="170">
        <v>335</v>
      </c>
      <c r="J12" s="33">
        <v>340</v>
      </c>
      <c r="K12" s="34">
        <v>340</v>
      </c>
      <c r="L12" s="35">
        <v>350</v>
      </c>
    </row>
    <row r="13" spans="1:12">
      <c r="A13" s="234" t="s">
        <v>49</v>
      </c>
      <c r="B13" s="235"/>
      <c r="C13" s="235"/>
      <c r="D13" s="235"/>
      <c r="E13" s="236"/>
      <c r="F13" s="35">
        <v>24861.120000000003</v>
      </c>
      <c r="G13" s="35">
        <v>25258.81</v>
      </c>
      <c r="H13" s="34">
        <v>24760</v>
      </c>
      <c r="I13" s="170">
        <v>20000</v>
      </c>
      <c r="J13" s="33">
        <v>23400</v>
      </c>
      <c r="K13" s="34">
        <v>25000</v>
      </c>
      <c r="L13" s="35">
        <v>25500</v>
      </c>
    </row>
    <row r="14" spans="1:12">
      <c r="A14" s="234" t="s">
        <v>50</v>
      </c>
      <c r="B14" s="235"/>
      <c r="C14" s="235"/>
      <c r="D14" s="235"/>
      <c r="E14" s="236"/>
      <c r="F14" s="35">
        <v>10621.68</v>
      </c>
      <c r="G14" s="35">
        <v>18158.88</v>
      </c>
      <c r="H14" s="34">
        <v>15270</v>
      </c>
      <c r="I14" s="170">
        <v>13000</v>
      </c>
      <c r="J14" s="33">
        <v>11700</v>
      </c>
      <c r="K14" s="34">
        <v>12000</v>
      </c>
      <c r="L14" s="35">
        <v>12575</v>
      </c>
    </row>
    <row r="15" spans="1:12">
      <c r="A15" s="244" t="s">
        <v>51</v>
      </c>
      <c r="B15" s="244"/>
      <c r="C15" s="244"/>
      <c r="D15" s="244"/>
      <c r="E15" s="244"/>
      <c r="F15" s="63">
        <v>2564.64</v>
      </c>
      <c r="G15" s="63">
        <v>4596.33</v>
      </c>
      <c r="H15" s="71">
        <v>5900</v>
      </c>
      <c r="I15" s="169">
        <v>5500</v>
      </c>
      <c r="J15" s="70">
        <v>5895</v>
      </c>
      <c r="K15" s="71">
        <v>6165</v>
      </c>
      <c r="L15" s="63">
        <v>6945</v>
      </c>
    </row>
    <row r="16" spans="1:12">
      <c r="A16" s="234" t="s">
        <v>52</v>
      </c>
      <c r="B16" s="235"/>
      <c r="C16" s="235"/>
      <c r="D16" s="235"/>
      <c r="E16" s="236"/>
      <c r="F16" s="35">
        <v>9513.6299999999992</v>
      </c>
      <c r="G16" s="35">
        <v>15340.54</v>
      </c>
      <c r="H16" s="34">
        <v>7350</v>
      </c>
      <c r="I16" s="170">
        <v>12000</v>
      </c>
      <c r="J16" s="33">
        <v>6814</v>
      </c>
      <c r="K16" s="34">
        <v>7000</v>
      </c>
      <c r="L16" s="35">
        <v>7100</v>
      </c>
    </row>
    <row r="17" spans="1:12">
      <c r="A17" s="234" t="s">
        <v>53</v>
      </c>
      <c r="B17" s="235"/>
      <c r="C17" s="235"/>
      <c r="D17" s="235"/>
      <c r="E17" s="236"/>
      <c r="F17" s="35">
        <v>818.41000000000008</v>
      </c>
      <c r="G17" s="35">
        <v>784.08</v>
      </c>
      <c r="H17" s="34">
        <v>785</v>
      </c>
      <c r="I17" s="170">
        <v>900</v>
      </c>
      <c r="J17" s="33">
        <v>200</v>
      </c>
      <c r="K17" s="34">
        <v>150</v>
      </c>
      <c r="L17" s="35">
        <v>150</v>
      </c>
    </row>
    <row r="18" spans="1:12">
      <c r="A18" s="234" t="s">
        <v>54</v>
      </c>
      <c r="B18" s="235"/>
      <c r="C18" s="235"/>
      <c r="D18" s="235"/>
      <c r="E18" s="236"/>
      <c r="F18" s="35">
        <v>55271.509999999987</v>
      </c>
      <c r="G18" s="35">
        <v>58420.74</v>
      </c>
      <c r="H18" s="34">
        <v>57850</v>
      </c>
      <c r="I18" s="170">
        <v>65000</v>
      </c>
      <c r="J18" s="33">
        <v>65465</v>
      </c>
      <c r="K18" s="34">
        <v>66430</v>
      </c>
      <c r="L18" s="35">
        <v>67270</v>
      </c>
    </row>
    <row r="19" spans="1:12">
      <c r="A19" s="234" t="s">
        <v>55</v>
      </c>
      <c r="B19" s="235"/>
      <c r="C19" s="235"/>
      <c r="D19" s="235"/>
      <c r="E19" s="236"/>
      <c r="F19" s="35">
        <v>1610.88</v>
      </c>
      <c r="G19" s="35">
        <v>1358.4</v>
      </c>
      <c r="H19" s="34">
        <v>1600</v>
      </c>
      <c r="I19" s="170">
        <v>1700</v>
      </c>
      <c r="J19" s="33">
        <v>1600</v>
      </c>
      <c r="K19" s="34">
        <v>1650</v>
      </c>
      <c r="L19" s="35">
        <v>1700</v>
      </c>
    </row>
    <row r="20" spans="1:12">
      <c r="A20" s="234" t="s">
        <v>56</v>
      </c>
      <c r="B20" s="235"/>
      <c r="C20" s="235"/>
      <c r="D20" s="235"/>
      <c r="E20" s="236"/>
      <c r="F20" s="35">
        <v>5322.8099999999995</v>
      </c>
      <c r="G20" s="35">
        <v>2233.46</v>
      </c>
      <c r="H20" s="34">
        <v>1750</v>
      </c>
      <c r="I20" s="170">
        <v>2100</v>
      </c>
      <c r="J20" s="33">
        <v>2200</v>
      </c>
      <c r="K20" s="34">
        <v>2250</v>
      </c>
      <c r="L20" s="35">
        <v>2300</v>
      </c>
    </row>
    <row r="21" spans="1:12">
      <c r="A21" s="234" t="s">
        <v>57</v>
      </c>
      <c r="B21" s="235"/>
      <c r="C21" s="235"/>
      <c r="D21" s="235"/>
      <c r="E21" s="236"/>
      <c r="F21" s="35">
        <v>5822.57</v>
      </c>
      <c r="G21" s="35">
        <v>777.87</v>
      </c>
      <c r="H21" s="34">
        <v>1000</v>
      </c>
      <c r="I21" s="170">
        <v>0</v>
      </c>
      <c r="J21" s="33">
        <v>500</v>
      </c>
      <c r="K21" s="34">
        <v>500</v>
      </c>
      <c r="L21" s="35">
        <v>500</v>
      </c>
    </row>
    <row r="22" spans="1:12">
      <c r="A22" s="234" t="s">
        <v>58</v>
      </c>
      <c r="B22" s="235"/>
      <c r="C22" s="235"/>
      <c r="D22" s="235"/>
      <c r="E22" s="236"/>
      <c r="F22" s="35">
        <v>5025.93</v>
      </c>
      <c r="G22" s="35">
        <v>6273.46</v>
      </c>
      <c r="H22" s="34">
        <v>6500</v>
      </c>
      <c r="I22" s="170">
        <v>6500</v>
      </c>
      <c r="J22" s="33">
        <v>6500</v>
      </c>
      <c r="K22" s="34">
        <v>6300</v>
      </c>
      <c r="L22" s="35">
        <v>6200</v>
      </c>
    </row>
    <row r="23" spans="1:12" ht="15.75" thickBot="1">
      <c r="A23" s="245" t="s">
        <v>59</v>
      </c>
      <c r="B23" s="246"/>
      <c r="C23" s="246"/>
      <c r="D23" s="246"/>
      <c r="E23" s="247"/>
      <c r="F23" s="72">
        <v>170</v>
      </c>
      <c r="G23" s="72">
        <v>0</v>
      </c>
      <c r="H23" s="74">
        <v>0</v>
      </c>
      <c r="I23" s="171">
        <v>0</v>
      </c>
      <c r="J23" s="73">
        <v>0</v>
      </c>
      <c r="K23" s="74">
        <v>0</v>
      </c>
      <c r="L23" s="72">
        <v>0</v>
      </c>
    </row>
    <row r="24" spans="1:12" ht="20.25" thickTop="1" thickBot="1">
      <c r="A24" s="248" t="s">
        <v>60</v>
      </c>
      <c r="B24" s="249"/>
      <c r="C24" s="249"/>
      <c r="D24" s="249"/>
      <c r="E24" s="250"/>
      <c r="F24" s="75">
        <v>206433.31999999995</v>
      </c>
      <c r="G24" s="75">
        <f t="shared" ref="G24:L24" si="0">SUM(G6:G23)</f>
        <v>223474.08999999997</v>
      </c>
      <c r="H24" s="77">
        <f t="shared" si="0"/>
        <v>212161</v>
      </c>
      <c r="I24" s="163">
        <f t="shared" si="0"/>
        <v>232735</v>
      </c>
      <c r="J24" s="76">
        <f t="shared" si="0"/>
        <v>231344</v>
      </c>
      <c r="K24" s="77">
        <f t="shared" si="0"/>
        <v>222080</v>
      </c>
      <c r="L24" s="75">
        <f t="shared" si="0"/>
        <v>225180</v>
      </c>
    </row>
    <row r="25" spans="1:12" ht="19.5" thickBot="1">
      <c r="A25" s="251" t="s">
        <v>61</v>
      </c>
      <c r="B25" s="251"/>
      <c r="C25" s="251"/>
      <c r="D25" s="251"/>
      <c r="E25" s="251"/>
      <c r="F25" s="78">
        <f t="shared" ref="F25" si="1">SUM(F26:F29)</f>
        <v>394532.69999999995</v>
      </c>
      <c r="G25" s="78">
        <f t="shared" ref="G25:L25" si="2">SUM(G26:G29)</f>
        <v>448316.55</v>
      </c>
      <c r="H25" s="80">
        <f t="shared" ref="H25" si="3">SUM(H26:H29)</f>
        <v>450725</v>
      </c>
      <c r="I25" s="164">
        <f t="shared" si="2"/>
        <v>495405</v>
      </c>
      <c r="J25" s="79">
        <f t="shared" si="2"/>
        <v>490281</v>
      </c>
      <c r="K25" s="80">
        <f t="shared" si="2"/>
        <v>495000</v>
      </c>
      <c r="L25" s="78">
        <f t="shared" si="2"/>
        <v>501000</v>
      </c>
    </row>
    <row r="26" spans="1:12">
      <c r="A26" s="242" t="s">
        <v>62</v>
      </c>
      <c r="B26" s="242"/>
      <c r="C26" s="242"/>
      <c r="D26" s="242"/>
      <c r="E26" s="243"/>
      <c r="F26" s="13">
        <v>115378.22</v>
      </c>
      <c r="G26" s="13">
        <v>128013.64</v>
      </c>
      <c r="H26" s="16">
        <v>145225</v>
      </c>
      <c r="I26" s="165">
        <v>150350</v>
      </c>
      <c r="J26" s="15">
        <v>160281</v>
      </c>
      <c r="K26" s="16">
        <v>160000</v>
      </c>
      <c r="L26" s="13">
        <v>161000</v>
      </c>
    </row>
    <row r="27" spans="1:12">
      <c r="A27" s="242" t="s">
        <v>63</v>
      </c>
      <c r="B27" s="242"/>
      <c r="C27" s="242"/>
      <c r="D27" s="242"/>
      <c r="E27" s="243"/>
      <c r="F27" s="17">
        <v>271577.14</v>
      </c>
      <c r="G27" s="174">
        <v>305548.08</v>
      </c>
      <c r="H27" s="20">
        <v>295000</v>
      </c>
      <c r="I27" s="175">
        <v>333460</v>
      </c>
      <c r="J27" s="33">
        <v>330000</v>
      </c>
      <c r="K27" s="20">
        <v>335000</v>
      </c>
      <c r="L27" s="17">
        <v>340000</v>
      </c>
    </row>
    <row r="28" spans="1:12">
      <c r="A28" s="242" t="s">
        <v>64</v>
      </c>
      <c r="B28" s="242"/>
      <c r="C28" s="242"/>
      <c r="D28" s="242"/>
      <c r="E28" s="243"/>
      <c r="F28" s="17">
        <v>7390.98</v>
      </c>
      <c r="G28" s="17">
        <v>14353.85</v>
      </c>
      <c r="H28" s="20">
        <v>10500</v>
      </c>
      <c r="I28" s="166">
        <v>11000</v>
      </c>
      <c r="J28" s="19">
        <v>0</v>
      </c>
      <c r="K28" s="20">
        <v>0</v>
      </c>
      <c r="L28" s="17">
        <v>0</v>
      </c>
    </row>
    <row r="29" spans="1:12" ht="15.75" thickBot="1">
      <c r="A29" s="242" t="s">
        <v>65</v>
      </c>
      <c r="B29" s="242"/>
      <c r="C29" s="242"/>
      <c r="D29" s="242"/>
      <c r="E29" s="243"/>
      <c r="F29" s="21">
        <v>186.36</v>
      </c>
      <c r="G29" s="13">
        <v>400.98</v>
      </c>
      <c r="H29" s="24">
        <v>0</v>
      </c>
      <c r="I29" s="167">
        <v>595</v>
      </c>
      <c r="J29" s="23">
        <v>0</v>
      </c>
      <c r="K29" s="24">
        <v>0</v>
      </c>
      <c r="L29" s="21">
        <v>0</v>
      </c>
    </row>
    <row r="30" spans="1:12" ht="19.5" thickBot="1">
      <c r="A30" s="81" t="s">
        <v>66</v>
      </c>
      <c r="B30" s="82"/>
      <c r="C30" s="82"/>
      <c r="D30" s="82"/>
      <c r="E30" s="83"/>
      <c r="F30" s="84">
        <f t="shared" ref="F30" si="4">SUM(F24:F25)</f>
        <v>600966.0199999999</v>
      </c>
      <c r="G30" s="84">
        <f t="shared" ref="G30:L30" si="5">SUM(G24:G25)</f>
        <v>671790.6399999999</v>
      </c>
      <c r="H30" s="86">
        <f t="shared" ref="H30" si="6">SUM(H24:H25)</f>
        <v>662886</v>
      </c>
      <c r="I30" s="172">
        <f t="shared" si="5"/>
        <v>728140</v>
      </c>
      <c r="J30" s="85">
        <f t="shared" si="5"/>
        <v>721625</v>
      </c>
      <c r="K30" s="86">
        <f t="shared" si="5"/>
        <v>717080</v>
      </c>
      <c r="L30" s="87">
        <f t="shared" si="5"/>
        <v>726180</v>
      </c>
    </row>
    <row r="31" spans="1:12" s="138" customFormat="1" ht="18.75">
      <c r="A31" s="137"/>
      <c r="B31" s="137"/>
      <c r="C31" s="137"/>
      <c r="D31" s="137"/>
      <c r="E31" s="137"/>
      <c r="F31" s="136"/>
      <c r="G31" s="136"/>
      <c r="H31" s="136"/>
      <c r="I31" s="136"/>
      <c r="J31" s="136"/>
      <c r="K31" s="136"/>
      <c r="L31" s="136"/>
    </row>
    <row r="32" spans="1:12" ht="15.75" thickBot="1"/>
    <row r="33" spans="1:12">
      <c r="A33" s="252" t="s">
        <v>67</v>
      </c>
      <c r="B33" s="253"/>
      <c r="C33" s="253"/>
      <c r="D33" s="253"/>
      <c r="E33" s="254"/>
      <c r="F33" s="258" t="s">
        <v>1</v>
      </c>
      <c r="G33" s="259"/>
      <c r="H33" s="5" t="s">
        <v>2</v>
      </c>
      <c r="I33" s="7" t="s">
        <v>3</v>
      </c>
      <c r="J33" s="3" t="s">
        <v>4</v>
      </c>
      <c r="K33" s="4" t="s">
        <v>4</v>
      </c>
      <c r="L33" s="5" t="s">
        <v>4</v>
      </c>
    </row>
    <row r="34" spans="1:12" ht="15.75" thickBot="1">
      <c r="A34" s="255"/>
      <c r="B34" s="256"/>
      <c r="C34" s="256"/>
      <c r="D34" s="256"/>
      <c r="E34" s="257"/>
      <c r="F34" s="141">
        <v>2013</v>
      </c>
      <c r="G34" s="142">
        <v>2014</v>
      </c>
      <c r="H34" s="157">
        <v>2015</v>
      </c>
      <c r="I34" s="158">
        <v>2015</v>
      </c>
      <c r="J34" s="159">
        <v>2016</v>
      </c>
      <c r="K34" s="4">
        <v>2017</v>
      </c>
      <c r="L34" s="142">
        <v>2018</v>
      </c>
    </row>
    <row r="35" spans="1:12" ht="15.75" thickTop="1">
      <c r="A35" s="238" t="s">
        <v>5</v>
      </c>
      <c r="B35" s="239"/>
      <c r="C35" s="239"/>
      <c r="D35" s="239"/>
      <c r="E35" s="240"/>
      <c r="F35" s="5" t="s">
        <v>6</v>
      </c>
      <c r="G35" s="5" t="s">
        <v>6</v>
      </c>
      <c r="H35" s="5" t="s">
        <v>6</v>
      </c>
      <c r="I35" s="7" t="s">
        <v>6</v>
      </c>
      <c r="J35" s="8" t="s">
        <v>6</v>
      </c>
      <c r="K35" s="4" t="s">
        <v>6</v>
      </c>
      <c r="L35" s="5" t="s">
        <v>6</v>
      </c>
    </row>
    <row r="36" spans="1:12">
      <c r="A36" s="204" t="s">
        <v>68</v>
      </c>
      <c r="B36" s="205"/>
      <c r="C36" s="205"/>
      <c r="D36" s="205"/>
      <c r="E36" s="206"/>
      <c r="F36" s="35">
        <v>2380</v>
      </c>
      <c r="G36" s="35">
        <v>0</v>
      </c>
      <c r="H36" s="17">
        <v>20000</v>
      </c>
      <c r="I36" s="165">
        <v>16500</v>
      </c>
      <c r="J36" s="15">
        <v>0</v>
      </c>
      <c r="K36" s="16">
        <v>0</v>
      </c>
      <c r="L36" s="13">
        <v>0</v>
      </c>
    </row>
    <row r="37" spans="1:12">
      <c r="A37" s="194" t="s">
        <v>69</v>
      </c>
      <c r="B37" s="195"/>
      <c r="C37" s="195"/>
      <c r="D37" s="195"/>
      <c r="E37" s="196"/>
      <c r="F37" s="17">
        <v>84211</v>
      </c>
      <c r="G37" s="17">
        <v>0</v>
      </c>
      <c r="H37" s="17">
        <v>3000</v>
      </c>
      <c r="I37" s="166">
        <v>20800</v>
      </c>
      <c r="J37" s="19">
        <v>1500</v>
      </c>
      <c r="K37" s="20">
        <v>0</v>
      </c>
      <c r="L37" s="17">
        <v>10000</v>
      </c>
    </row>
    <row r="38" spans="1:12">
      <c r="A38" s="194" t="s">
        <v>70</v>
      </c>
      <c r="B38" s="195"/>
      <c r="C38" s="195"/>
      <c r="D38" s="195"/>
      <c r="E38" s="196"/>
      <c r="F38" s="17">
        <v>0</v>
      </c>
      <c r="G38" s="17">
        <v>2600</v>
      </c>
      <c r="H38" s="17">
        <v>0</v>
      </c>
      <c r="I38" s="166">
        <v>25000</v>
      </c>
      <c r="J38" s="19">
        <v>7549</v>
      </c>
      <c r="K38" s="20">
        <v>5000</v>
      </c>
      <c r="L38" s="17">
        <v>15000</v>
      </c>
    </row>
    <row r="39" spans="1:12">
      <c r="A39" s="207" t="s">
        <v>96</v>
      </c>
      <c r="B39" s="208"/>
      <c r="C39" s="208"/>
      <c r="D39" s="208"/>
      <c r="E39" s="209"/>
      <c r="F39" s="21">
        <v>0</v>
      </c>
      <c r="G39" s="21">
        <v>900</v>
      </c>
      <c r="H39" s="21">
        <v>0</v>
      </c>
      <c r="I39" s="167">
        <v>0</v>
      </c>
      <c r="J39" s="23">
        <v>0</v>
      </c>
      <c r="K39" s="24">
        <v>0</v>
      </c>
      <c r="L39" s="21">
        <v>0</v>
      </c>
    </row>
    <row r="40" spans="1:12" ht="15.75" thickBot="1">
      <c r="A40" s="207" t="s">
        <v>71</v>
      </c>
      <c r="B40" s="208"/>
      <c r="C40" s="208"/>
      <c r="D40" s="208"/>
      <c r="E40" s="209"/>
      <c r="F40" s="21">
        <v>72142.84</v>
      </c>
      <c r="G40" s="21">
        <v>41834.94</v>
      </c>
      <c r="H40" s="21">
        <v>29132</v>
      </c>
      <c r="I40" s="167">
        <v>3000</v>
      </c>
      <c r="J40" s="23">
        <v>43779</v>
      </c>
      <c r="K40" s="24">
        <v>30000</v>
      </c>
      <c r="L40" s="21">
        <v>30000</v>
      </c>
    </row>
    <row r="41" spans="1:12" ht="19.5" thickBot="1">
      <c r="A41" s="81" t="s">
        <v>72</v>
      </c>
      <c r="B41" s="82"/>
      <c r="C41" s="82"/>
      <c r="D41" s="82"/>
      <c r="E41" s="83"/>
      <c r="F41" s="84">
        <v>158733.84</v>
      </c>
      <c r="G41" s="84">
        <f t="shared" ref="G41:L41" si="7">SUM(G36:G40)</f>
        <v>45334.94</v>
      </c>
      <c r="H41" s="84">
        <f t="shared" si="7"/>
        <v>52132</v>
      </c>
      <c r="I41" s="172">
        <f t="shared" si="7"/>
        <v>65300</v>
      </c>
      <c r="J41" s="85">
        <f t="shared" si="7"/>
        <v>52828</v>
      </c>
      <c r="K41" s="86">
        <f t="shared" si="7"/>
        <v>35000</v>
      </c>
      <c r="L41" s="87">
        <f t="shared" si="7"/>
        <v>55000</v>
      </c>
    </row>
    <row r="42" spans="1:12" ht="15.75" thickBot="1"/>
    <row r="43" spans="1:12">
      <c r="A43" s="198" t="s">
        <v>73</v>
      </c>
      <c r="B43" s="199"/>
      <c r="C43" s="199"/>
      <c r="D43" s="199"/>
      <c r="E43" s="199"/>
      <c r="F43" s="200" t="s">
        <v>1</v>
      </c>
      <c r="G43" s="200"/>
      <c r="H43" s="5" t="s">
        <v>2</v>
      </c>
      <c r="I43" s="7" t="s">
        <v>3</v>
      </c>
      <c r="J43" s="3" t="s">
        <v>4</v>
      </c>
      <c r="K43" s="4" t="s">
        <v>4</v>
      </c>
      <c r="L43" s="5" t="s">
        <v>4</v>
      </c>
    </row>
    <row r="44" spans="1:12" ht="15.75" thickBot="1">
      <c r="A44" s="237"/>
      <c r="B44" s="237"/>
      <c r="C44" s="237"/>
      <c r="D44" s="237"/>
      <c r="E44" s="237"/>
      <c r="F44" s="141">
        <v>2013</v>
      </c>
      <c r="G44" s="142">
        <v>2014</v>
      </c>
      <c r="H44" s="157">
        <v>2015</v>
      </c>
      <c r="I44" s="158">
        <v>2015</v>
      </c>
      <c r="J44" s="159">
        <v>2016</v>
      </c>
      <c r="K44" s="4">
        <v>2017</v>
      </c>
      <c r="L44" s="142">
        <v>2018</v>
      </c>
    </row>
    <row r="45" spans="1:12" ht="15.75" thickTop="1">
      <c r="A45" s="238" t="s">
        <v>5</v>
      </c>
      <c r="B45" s="239"/>
      <c r="C45" s="239"/>
      <c r="D45" s="239"/>
      <c r="E45" s="240"/>
      <c r="F45" s="5" t="s">
        <v>6</v>
      </c>
      <c r="G45" s="5" t="s">
        <v>6</v>
      </c>
      <c r="H45" s="5" t="s">
        <v>6</v>
      </c>
      <c r="I45" s="7" t="s">
        <v>6</v>
      </c>
      <c r="J45" s="8" t="s">
        <v>6</v>
      </c>
      <c r="K45" s="4" t="s">
        <v>6</v>
      </c>
      <c r="L45" s="5" t="s">
        <v>6</v>
      </c>
    </row>
    <row r="46" spans="1:12" ht="15.75" thickBot="1">
      <c r="A46" s="260" t="s">
        <v>74</v>
      </c>
      <c r="B46" s="260"/>
      <c r="C46" s="260"/>
      <c r="D46" s="260"/>
      <c r="E46" s="260"/>
      <c r="F46" s="88">
        <v>20586.8</v>
      </c>
      <c r="G46" s="88">
        <v>38681.370000000003</v>
      </c>
      <c r="H46" s="21">
        <v>38200</v>
      </c>
      <c r="I46" s="89">
        <v>38200</v>
      </c>
      <c r="J46" s="89">
        <v>39000</v>
      </c>
      <c r="K46" s="90">
        <v>35500</v>
      </c>
      <c r="L46" s="88">
        <v>18000</v>
      </c>
    </row>
    <row r="47" spans="1:12" ht="19.5" thickBot="1">
      <c r="A47" s="261" t="s">
        <v>75</v>
      </c>
      <c r="B47" s="262"/>
      <c r="C47" s="262"/>
      <c r="D47" s="262"/>
      <c r="E47" s="263"/>
      <c r="F47" s="91">
        <v>20586.8</v>
      </c>
      <c r="G47" s="91">
        <f>SUM(G46)</f>
        <v>38681.370000000003</v>
      </c>
      <c r="H47" s="173">
        <f>SUM(H46)</f>
        <v>38200</v>
      </c>
      <c r="I47" s="92">
        <v>38200</v>
      </c>
      <c r="J47" s="92">
        <f>SUM(J46)</f>
        <v>39000</v>
      </c>
      <c r="K47" s="93">
        <v>39000</v>
      </c>
      <c r="L47" s="94">
        <f>SUM(L46)</f>
        <v>18000</v>
      </c>
    </row>
    <row r="48" spans="1:12" ht="22.5" thickTop="1" thickBot="1">
      <c r="A48" s="220" t="s">
        <v>76</v>
      </c>
      <c r="B48" s="221"/>
      <c r="C48" s="221"/>
      <c r="D48" s="221"/>
      <c r="E48" s="222"/>
      <c r="F48" s="95">
        <f t="shared" ref="F48" si="8">SUM(F30,F41,F47,)</f>
        <v>780286.65999999992</v>
      </c>
      <c r="G48" s="95">
        <f>SUM(G30,G41,G47,)</f>
        <v>755806.94999999984</v>
      </c>
      <c r="H48" s="95">
        <f t="shared" ref="H48" si="9">SUM(H30,H41,H47,)</f>
        <v>753218</v>
      </c>
      <c r="I48" s="193">
        <f>SUM(I30,I41,I47,)</f>
        <v>831640</v>
      </c>
      <c r="J48" s="98">
        <f>SUM(J30,J41,J47,)</f>
        <v>813453</v>
      </c>
      <c r="K48" s="192">
        <f>SUM(K30,K41,K47,)</f>
        <v>791080</v>
      </c>
      <c r="L48" s="95">
        <f>SUM(L30,L41,L47,)</f>
        <v>799180</v>
      </c>
    </row>
    <row r="49" ht="15.75" thickTop="1"/>
  </sheetData>
  <mergeCells count="41">
    <mergeCell ref="A45:E45"/>
    <mergeCell ref="A46:E46"/>
    <mergeCell ref="A47:E47"/>
    <mergeCell ref="A48:E48"/>
    <mergeCell ref="A36:E36"/>
    <mergeCell ref="A37:E37"/>
    <mergeCell ref="A38:E38"/>
    <mergeCell ref="A40:E40"/>
    <mergeCell ref="A43:E44"/>
    <mergeCell ref="A39:E39"/>
    <mergeCell ref="F43:G43"/>
    <mergeCell ref="A27:E27"/>
    <mergeCell ref="A28:E28"/>
    <mergeCell ref="A29:E29"/>
    <mergeCell ref="A33:E34"/>
    <mergeCell ref="F33:G33"/>
    <mergeCell ref="A35:E35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14:E14"/>
    <mergeCell ref="A1:L2"/>
    <mergeCell ref="A3:E4"/>
    <mergeCell ref="F3:G3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G20" sqref="G20"/>
    </sheetView>
  </sheetViews>
  <sheetFormatPr defaultRowHeight="15"/>
  <cols>
    <col min="1" max="1" width="28.140625" customWidth="1"/>
    <col min="2" max="3" width="12.28515625" customWidth="1"/>
    <col min="4" max="4" width="11.85546875" customWidth="1"/>
    <col min="5" max="6" width="12.28515625" customWidth="1"/>
    <col min="7" max="7" width="11.85546875" customWidth="1"/>
    <col min="8" max="8" width="11.7109375" customWidth="1"/>
  </cols>
  <sheetData>
    <row r="1" spans="1:8">
      <c r="A1" s="197" t="s">
        <v>97</v>
      </c>
      <c r="B1" s="197"/>
      <c r="C1" s="197"/>
      <c r="D1" s="197"/>
      <c r="E1" s="197"/>
      <c r="F1" s="197"/>
      <c r="G1" s="197"/>
      <c r="H1" s="197"/>
    </row>
    <row r="2" spans="1:8">
      <c r="A2" s="197"/>
      <c r="B2" s="197"/>
      <c r="C2" s="197"/>
      <c r="D2" s="197"/>
      <c r="E2" s="197"/>
      <c r="F2" s="197"/>
      <c r="G2" s="197"/>
      <c r="H2" s="197"/>
    </row>
    <row r="3" spans="1:8">
      <c r="E3" s="103" t="s">
        <v>77</v>
      </c>
    </row>
    <row r="4" spans="1:8">
      <c r="A4" s="104"/>
      <c r="B4" s="105" t="s">
        <v>78</v>
      </c>
      <c r="C4" s="105" t="s">
        <v>78</v>
      </c>
      <c r="D4" s="103" t="s">
        <v>2</v>
      </c>
      <c r="E4" s="106" t="s">
        <v>79</v>
      </c>
      <c r="F4" s="107" t="s">
        <v>80</v>
      </c>
      <c r="G4" s="103" t="s">
        <v>80</v>
      </c>
      <c r="H4" s="103" t="s">
        <v>80</v>
      </c>
    </row>
    <row r="5" spans="1:8">
      <c r="A5" s="108"/>
      <c r="B5" s="109" t="s">
        <v>81</v>
      </c>
      <c r="C5" s="109" t="s">
        <v>82</v>
      </c>
      <c r="D5" s="110">
        <v>2015</v>
      </c>
      <c r="E5" s="111" t="s">
        <v>98</v>
      </c>
      <c r="F5" s="112" t="s">
        <v>83</v>
      </c>
      <c r="G5" s="110" t="s">
        <v>84</v>
      </c>
      <c r="H5" s="110" t="s">
        <v>99</v>
      </c>
    </row>
    <row r="6" spans="1:8">
      <c r="A6" s="113" t="s">
        <v>85</v>
      </c>
      <c r="B6" s="114">
        <v>716885.63000000012</v>
      </c>
      <c r="C6" s="114">
        <v>723830.2</v>
      </c>
      <c r="D6" s="115">
        <v>696086</v>
      </c>
      <c r="E6" s="116">
        <v>793180</v>
      </c>
      <c r="F6" s="114">
        <v>783460</v>
      </c>
      <c r="G6" s="114">
        <v>790080</v>
      </c>
      <c r="H6" s="114">
        <v>798180</v>
      </c>
    </row>
    <row r="7" spans="1:8">
      <c r="A7" s="117" t="s">
        <v>86</v>
      </c>
      <c r="B7" s="118">
        <v>7378</v>
      </c>
      <c r="C7" s="118">
        <v>17384</v>
      </c>
      <c r="D7" s="115">
        <v>5000</v>
      </c>
      <c r="E7" s="119">
        <v>25600</v>
      </c>
      <c r="F7" s="115">
        <v>1000</v>
      </c>
      <c r="G7" s="115">
        <v>1000</v>
      </c>
      <c r="H7" s="115">
        <v>1000</v>
      </c>
    </row>
    <row r="8" spans="1:8">
      <c r="A8" s="117" t="s">
        <v>87</v>
      </c>
      <c r="B8" s="118">
        <v>127489.89</v>
      </c>
      <c r="C8" s="118">
        <v>23955.279999999999</v>
      </c>
      <c r="D8" s="115">
        <v>52132</v>
      </c>
      <c r="E8" s="119">
        <v>56688</v>
      </c>
      <c r="F8" s="115">
        <v>28993</v>
      </c>
      <c r="G8" s="115">
        <v>0</v>
      </c>
      <c r="H8" s="115">
        <v>0</v>
      </c>
    </row>
    <row r="9" spans="1:8">
      <c r="A9" s="120" t="s">
        <v>88</v>
      </c>
      <c r="B9" s="121">
        <f>SUM(B6:B8)</f>
        <v>851753.52000000014</v>
      </c>
      <c r="C9" s="121">
        <f t="shared" ref="C9:H9" si="0">SUM(C6:C8)</f>
        <v>765169.48</v>
      </c>
      <c r="D9" s="121">
        <f t="shared" si="0"/>
        <v>753218</v>
      </c>
      <c r="E9" s="121">
        <f t="shared" si="0"/>
        <v>875468</v>
      </c>
      <c r="F9" s="121">
        <f t="shared" si="0"/>
        <v>813453</v>
      </c>
      <c r="G9" s="121">
        <f>SUM(G6:G8)</f>
        <v>791080</v>
      </c>
      <c r="H9" s="121">
        <f t="shared" si="0"/>
        <v>799180</v>
      </c>
    </row>
    <row r="10" spans="1:8">
      <c r="A10" s="122"/>
      <c r="B10" s="123"/>
      <c r="C10" s="124"/>
      <c r="D10" s="123"/>
      <c r="E10" s="123"/>
      <c r="F10" s="123"/>
      <c r="G10" s="123"/>
      <c r="H10" s="123"/>
    </row>
    <row r="11" spans="1:8">
      <c r="A11" s="117" t="s">
        <v>89</v>
      </c>
      <c r="B11" s="125">
        <v>600966.0199999999</v>
      </c>
      <c r="C11" s="126">
        <v>671790.6399999999</v>
      </c>
      <c r="D11" s="115">
        <v>662886</v>
      </c>
      <c r="E11" s="119">
        <v>728140</v>
      </c>
      <c r="F11" s="115">
        <v>721625</v>
      </c>
      <c r="G11" s="115">
        <v>717080</v>
      </c>
      <c r="H11" s="115">
        <v>726180</v>
      </c>
    </row>
    <row r="12" spans="1:8">
      <c r="A12" s="117" t="s">
        <v>90</v>
      </c>
      <c r="B12" s="125">
        <v>158733.84</v>
      </c>
      <c r="C12" s="125">
        <v>45334.94</v>
      </c>
      <c r="D12" s="115">
        <v>52132</v>
      </c>
      <c r="E12" s="119">
        <v>65300</v>
      </c>
      <c r="F12" s="115">
        <v>52828</v>
      </c>
      <c r="G12" s="115">
        <v>35000</v>
      </c>
      <c r="H12" s="115">
        <v>55000</v>
      </c>
    </row>
    <row r="13" spans="1:8">
      <c r="A13" s="117" t="s">
        <v>91</v>
      </c>
      <c r="B13" s="118">
        <v>20586.8</v>
      </c>
      <c r="C13" s="118">
        <v>38681.370000000003</v>
      </c>
      <c r="D13" s="115">
        <v>38200</v>
      </c>
      <c r="E13" s="119">
        <v>38200</v>
      </c>
      <c r="F13" s="115">
        <v>39000</v>
      </c>
      <c r="G13" s="115">
        <v>39000</v>
      </c>
      <c r="H13" s="115">
        <v>18000</v>
      </c>
    </row>
    <row r="14" spans="1:8">
      <c r="A14" s="120" t="s">
        <v>92</v>
      </c>
      <c r="B14" s="127">
        <f t="shared" ref="B14" si="1">SUM(B11:B13)</f>
        <v>780286.65999999992</v>
      </c>
      <c r="C14" s="127">
        <f>SUM(C11:C13)</f>
        <v>755806.94999999984</v>
      </c>
      <c r="D14" s="121">
        <f>SUM(D11:D13)</f>
        <v>753218</v>
      </c>
      <c r="E14" s="128">
        <f>SUM(E11:E13)</f>
        <v>831640</v>
      </c>
      <c r="F14" s="121">
        <f>SUM(F11:F13)</f>
        <v>813453</v>
      </c>
      <c r="G14" s="121">
        <f t="shared" ref="G14:H14" si="2">SUM(G11:G13)</f>
        <v>791080</v>
      </c>
      <c r="H14" s="121">
        <f t="shared" si="2"/>
        <v>799180</v>
      </c>
    </row>
    <row r="15" spans="1:8">
      <c r="B15" s="129"/>
      <c r="C15" s="130"/>
      <c r="D15" s="129"/>
      <c r="E15" s="129"/>
      <c r="F15" s="129"/>
      <c r="G15" s="129"/>
      <c r="H15" s="129"/>
    </row>
    <row r="16" spans="1:8">
      <c r="A16" s="131" t="s">
        <v>93</v>
      </c>
      <c r="B16" s="132">
        <f t="shared" ref="B16:H16" si="3">B9-B14</f>
        <v>71466.860000000219</v>
      </c>
      <c r="C16" s="132">
        <f t="shared" si="3"/>
        <v>9362.5300000001444</v>
      </c>
      <c r="D16" s="132">
        <f t="shared" si="3"/>
        <v>0</v>
      </c>
      <c r="E16" s="133">
        <f t="shared" si="3"/>
        <v>43828</v>
      </c>
      <c r="F16" s="134">
        <f t="shared" si="3"/>
        <v>0</v>
      </c>
      <c r="G16" s="134">
        <f t="shared" si="3"/>
        <v>0</v>
      </c>
      <c r="H16" s="134">
        <f t="shared" si="3"/>
        <v>0</v>
      </c>
    </row>
  </sheetData>
  <mergeCells count="1">
    <mergeCell ref="A1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Sumár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2015-12-14T14:33:04Z</dcterms:modified>
</cp:coreProperties>
</file>